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박지수\Desktop\"/>
    </mc:Choice>
  </mc:AlternateContent>
  <bookViews>
    <workbookView xWindow="0" yWindow="45" windowWidth="19320" windowHeight="8445" tabRatio="730"/>
  </bookViews>
  <sheets>
    <sheet name="20년 3차추경 총괄" sheetId="48" r:id="rId1"/>
    <sheet name="21년 예산 총괄" sheetId="45" r:id="rId2"/>
  </sheets>
  <externalReferences>
    <externalReference r:id="rId3"/>
  </externalReferences>
  <definedNames>
    <definedName name="_xlnm.Print_Area" localSheetId="0">'20년 3차추경 총괄'!$A$1:$L$40</definedName>
    <definedName name="_xlnm.Print_Area" localSheetId="1">'21년 예산 총괄'!$A$1:$L$40</definedName>
  </definedNames>
  <calcPr calcId="152511"/>
</workbook>
</file>

<file path=xl/calcChain.xml><?xml version="1.0" encoding="utf-8"?>
<calcChain xmlns="http://schemas.openxmlformats.org/spreadsheetml/2006/main">
  <c r="K40" i="48" l="1"/>
  <c r="L40" i="48" s="1"/>
  <c r="J40" i="48"/>
  <c r="L39" i="48"/>
  <c r="K39" i="48"/>
  <c r="J39" i="48"/>
  <c r="J38" i="48" s="1"/>
  <c r="J37" i="48" s="1"/>
  <c r="K38" i="48"/>
  <c r="L38" i="48" s="1"/>
  <c r="K36" i="48"/>
  <c r="L36" i="48" s="1"/>
  <c r="J36" i="48"/>
  <c r="J35" i="48" s="1"/>
  <c r="J34" i="48" s="1"/>
  <c r="K33" i="48"/>
  <c r="L33" i="48" s="1"/>
  <c r="J33" i="48"/>
  <c r="K32" i="48"/>
  <c r="L32" i="48" s="1"/>
  <c r="J32" i="48"/>
  <c r="L31" i="48"/>
  <c r="K31" i="48"/>
  <c r="J31" i="48"/>
  <c r="K30" i="48"/>
  <c r="L30" i="48" s="1"/>
  <c r="J30" i="48"/>
  <c r="J29" i="48"/>
  <c r="J28" i="48" s="1"/>
  <c r="L27" i="48"/>
  <c r="K27" i="48"/>
  <c r="J27" i="48"/>
  <c r="E27" i="48"/>
  <c r="F27" i="48" s="1"/>
  <c r="D27" i="48"/>
  <c r="K26" i="48"/>
  <c r="L26" i="48" s="1"/>
  <c r="J26" i="48"/>
  <c r="E26" i="48"/>
  <c r="F26" i="48" s="1"/>
  <c r="D26" i="48"/>
  <c r="L25" i="48"/>
  <c r="K25" i="48"/>
  <c r="J25" i="48"/>
  <c r="E25" i="48"/>
  <c r="E24" i="48" s="1"/>
  <c r="D25" i="48"/>
  <c r="K24" i="48"/>
  <c r="K23" i="48" s="1"/>
  <c r="J24" i="48"/>
  <c r="J23" i="48" s="1"/>
  <c r="D24" i="48"/>
  <c r="D23" i="48" s="1"/>
  <c r="K22" i="48"/>
  <c r="L22" i="48" s="1"/>
  <c r="J22" i="48"/>
  <c r="E22" i="48"/>
  <c r="F22" i="48" s="1"/>
  <c r="D22" i="48"/>
  <c r="D21" i="48" s="1"/>
  <c r="D20" i="48" s="1"/>
  <c r="L21" i="48"/>
  <c r="K21" i="48"/>
  <c r="J21" i="48"/>
  <c r="E21" i="48"/>
  <c r="E20" i="48" s="1"/>
  <c r="F20" i="48" s="1"/>
  <c r="K20" i="48"/>
  <c r="L20" i="48" s="1"/>
  <c r="J20" i="48"/>
  <c r="L19" i="48"/>
  <c r="K19" i="48"/>
  <c r="J19" i="48"/>
  <c r="E19" i="48"/>
  <c r="E18" i="48" s="1"/>
  <c r="D19" i="48"/>
  <c r="K18" i="48"/>
  <c r="L18" i="48" s="1"/>
  <c r="J18" i="48"/>
  <c r="D18" i="48"/>
  <c r="D17" i="48" s="1"/>
  <c r="L17" i="48"/>
  <c r="K17" i="48"/>
  <c r="J17" i="48"/>
  <c r="K16" i="48"/>
  <c r="L16" i="48" s="1"/>
  <c r="J16" i="48"/>
  <c r="E16" i="48"/>
  <c r="F16" i="48" s="1"/>
  <c r="D16" i="48"/>
  <c r="L15" i="48"/>
  <c r="K15" i="48"/>
  <c r="J15" i="48"/>
  <c r="E15" i="48"/>
  <c r="F15" i="48" s="1"/>
  <c r="D15" i="48"/>
  <c r="K14" i="48"/>
  <c r="K13" i="48" s="1"/>
  <c r="J14" i="48"/>
  <c r="J13" i="48" s="1"/>
  <c r="E14" i="48"/>
  <c r="F14" i="48" s="1"/>
  <c r="D14" i="48"/>
  <c r="E13" i="48"/>
  <c r="E12" i="48" s="1"/>
  <c r="D13" i="48"/>
  <c r="K12" i="48"/>
  <c r="L12" i="48" s="1"/>
  <c r="J12" i="48"/>
  <c r="D12" i="48"/>
  <c r="D11" i="48" s="1"/>
  <c r="L11" i="48"/>
  <c r="K11" i="48"/>
  <c r="J11" i="48"/>
  <c r="K10" i="48"/>
  <c r="L10" i="48" s="1"/>
  <c r="J10" i="48"/>
  <c r="E10" i="48"/>
  <c r="F10" i="48" s="1"/>
  <c r="D10" i="48"/>
  <c r="L9" i="48"/>
  <c r="K9" i="48"/>
  <c r="J9" i="48"/>
  <c r="E9" i="48"/>
  <c r="F9" i="48" s="1"/>
  <c r="D9" i="48"/>
  <c r="K8" i="48"/>
  <c r="K7" i="48" s="1"/>
  <c r="J8" i="48"/>
  <c r="J7" i="48" s="1"/>
  <c r="E8" i="48"/>
  <c r="F8" i="48" s="1"/>
  <c r="D8" i="48"/>
  <c r="D7" i="48" s="1"/>
  <c r="D6" i="48" s="1"/>
  <c r="E7" i="48"/>
  <c r="E6" i="48" s="1"/>
  <c r="F6" i="48" s="1"/>
  <c r="K6" i="48" l="1"/>
  <c r="L7" i="48"/>
  <c r="F24" i="48"/>
  <c r="E23" i="48"/>
  <c r="F23" i="48" s="1"/>
  <c r="D5" i="48"/>
  <c r="F12" i="48"/>
  <c r="E11" i="48"/>
  <c r="F11" i="48" s="1"/>
  <c r="L13" i="48"/>
  <c r="F18" i="48"/>
  <c r="E17" i="48"/>
  <c r="F17" i="48" s="1"/>
  <c r="L23" i="48"/>
  <c r="J6" i="48"/>
  <c r="J5" i="48" s="1"/>
  <c r="F7" i="48"/>
  <c r="F13" i="48"/>
  <c r="F19" i="48"/>
  <c r="F21" i="48"/>
  <c r="F25" i="48"/>
  <c r="K29" i="48"/>
  <c r="K37" i="48"/>
  <c r="L37" i="48" s="1"/>
  <c r="L8" i="48"/>
  <c r="L14" i="48"/>
  <c r="L24" i="48"/>
  <c r="K35" i="48"/>
  <c r="L6" i="48" l="1"/>
  <c r="L35" i="48"/>
  <c r="K34" i="48"/>
  <c r="L34" i="48" s="1"/>
  <c r="E5" i="48"/>
  <c r="F5" i="48" s="1"/>
  <c r="L29" i="48"/>
  <c r="K28" i="48"/>
  <c r="L28" i="48" s="1"/>
  <c r="K5" i="48" l="1"/>
  <c r="L5" i="48" s="1"/>
</calcChain>
</file>

<file path=xl/sharedStrings.xml><?xml version="1.0" encoding="utf-8"?>
<sst xmlns="http://schemas.openxmlformats.org/spreadsheetml/2006/main" count="152" uniqueCount="99">
  <si>
    <t>세  입</t>
    <phoneticPr fontId="11" type="noConversion"/>
  </si>
  <si>
    <t>세  출</t>
    <phoneticPr fontId="11" type="noConversion"/>
  </si>
  <si>
    <t>관</t>
    <phoneticPr fontId="11" type="noConversion"/>
  </si>
  <si>
    <t>항</t>
    <phoneticPr fontId="11" type="noConversion"/>
  </si>
  <si>
    <t>목</t>
    <phoneticPr fontId="11" type="noConversion"/>
  </si>
  <si>
    <t>증감
(B-A)</t>
    <phoneticPr fontId="4" type="noConversion"/>
  </si>
  <si>
    <t>세입총계</t>
    <phoneticPr fontId="11" type="noConversion"/>
  </si>
  <si>
    <t>01사업수입</t>
    <phoneticPr fontId="11" type="noConversion"/>
  </si>
  <si>
    <t>01사무비</t>
    <phoneticPr fontId="11" type="noConversion"/>
  </si>
  <si>
    <t>11인건비</t>
    <phoneticPr fontId="11" type="noConversion"/>
  </si>
  <si>
    <t>111급여</t>
    <phoneticPr fontId="11" type="noConversion"/>
  </si>
  <si>
    <t>115퇴직적립금</t>
    <phoneticPr fontId="11" type="noConversion"/>
  </si>
  <si>
    <t>117기타후생경비</t>
    <phoneticPr fontId="18" type="noConversion"/>
  </si>
  <si>
    <t>12업무추진비</t>
    <phoneticPr fontId="11" type="noConversion"/>
  </si>
  <si>
    <t>121기관운영비</t>
    <phoneticPr fontId="11" type="noConversion"/>
  </si>
  <si>
    <t>13운영비</t>
    <phoneticPr fontId="11" type="noConversion"/>
  </si>
  <si>
    <t>06전입금</t>
    <phoneticPr fontId="11" type="noConversion"/>
  </si>
  <si>
    <t>131여비</t>
    <phoneticPr fontId="11" type="noConversion"/>
  </si>
  <si>
    <t>61전입금</t>
    <phoneticPr fontId="11" type="noConversion"/>
  </si>
  <si>
    <t>132수용비및수수료</t>
    <phoneticPr fontId="11" type="noConversion"/>
  </si>
  <si>
    <t>611전입금</t>
    <phoneticPr fontId="11" type="noConversion"/>
  </si>
  <si>
    <t>133공공요금</t>
    <phoneticPr fontId="11" type="noConversion"/>
  </si>
  <si>
    <t>134제세공과금</t>
    <phoneticPr fontId="11" type="noConversion"/>
  </si>
  <si>
    <t>135차량비</t>
    <phoneticPr fontId="11" type="noConversion"/>
  </si>
  <si>
    <t>711전년도이월금</t>
    <phoneticPr fontId="11" type="noConversion"/>
  </si>
  <si>
    <t>137기타운영비</t>
    <phoneticPr fontId="4" type="noConversion"/>
  </si>
  <si>
    <t>02재산조성비</t>
    <phoneticPr fontId="11" type="noConversion"/>
  </si>
  <si>
    <t>21시설비</t>
    <phoneticPr fontId="11" type="noConversion"/>
  </si>
  <si>
    <t>211시설비</t>
    <phoneticPr fontId="11" type="noConversion"/>
  </si>
  <si>
    <t>212자산취득비</t>
    <phoneticPr fontId="11" type="noConversion"/>
  </si>
  <si>
    <t>213시설장비유지비</t>
    <phoneticPr fontId="11" type="noConversion"/>
  </si>
  <si>
    <t>03사업비</t>
  </si>
  <si>
    <t>31사업비</t>
    <phoneticPr fontId="11" type="noConversion"/>
  </si>
  <si>
    <t>06잡지출</t>
    <phoneticPr fontId="18" type="noConversion"/>
  </si>
  <si>
    <t>61잡지출</t>
    <phoneticPr fontId="11" type="noConversion"/>
  </si>
  <si>
    <t>611잡지출</t>
    <phoneticPr fontId="11" type="noConversion"/>
  </si>
  <si>
    <t>07예비비및기타</t>
    <phoneticPr fontId="4" type="noConversion"/>
  </si>
  <si>
    <t>예비비및기타</t>
    <phoneticPr fontId="4" type="noConversion"/>
  </si>
  <si>
    <t>세 출 총 계</t>
    <phoneticPr fontId="11" type="noConversion"/>
  </si>
  <si>
    <t>312시도보조금</t>
    <phoneticPr fontId="11" type="noConversion"/>
  </si>
  <si>
    <t>813기타잡수입</t>
    <phoneticPr fontId="4" type="noConversion"/>
  </si>
  <si>
    <t>08잡수입</t>
    <phoneticPr fontId="11" type="noConversion"/>
  </si>
  <si>
    <t>81잡수입</t>
    <phoneticPr fontId="11" type="noConversion"/>
  </si>
  <si>
    <t>811불용품매각대</t>
    <phoneticPr fontId="11" type="noConversion"/>
  </si>
  <si>
    <t>311국고보조금</t>
    <phoneticPr fontId="11" type="noConversion"/>
  </si>
  <si>
    <t>11사업수입</t>
    <phoneticPr fontId="11" type="noConversion"/>
  </si>
  <si>
    <t>03보조금수입</t>
    <phoneticPr fontId="11" type="noConversion"/>
  </si>
  <si>
    <t>31보조금수입</t>
    <phoneticPr fontId="4" type="noConversion"/>
  </si>
  <si>
    <t>314기타보조금</t>
    <phoneticPr fontId="4" type="noConversion"/>
  </si>
  <si>
    <t>07이월금</t>
    <phoneticPr fontId="11" type="noConversion"/>
  </si>
  <si>
    <t>71이월금</t>
    <phoneticPr fontId="11" type="noConversion"/>
  </si>
  <si>
    <t>812기타예금이자</t>
    <phoneticPr fontId="4" type="noConversion"/>
  </si>
  <si>
    <t>116사회보험부담금</t>
    <phoneticPr fontId="11" type="noConversion"/>
  </si>
  <si>
    <t>123회의비</t>
    <phoneticPr fontId="11" type="noConversion"/>
  </si>
  <si>
    <t>112제수당</t>
    <phoneticPr fontId="11" type="noConversion"/>
  </si>
  <si>
    <t>712반환금</t>
    <phoneticPr fontId="11" type="noConversion"/>
  </si>
  <si>
    <t>711예비비</t>
    <phoneticPr fontId="11" type="noConversion"/>
  </si>
  <si>
    <t>112장노년시대공감구독</t>
    <phoneticPr fontId="4" type="noConversion"/>
  </si>
  <si>
    <t>314기타사업</t>
    <phoneticPr fontId="11" type="noConversion"/>
  </si>
  <si>
    <t>112장노년시대공감구독</t>
    <phoneticPr fontId="4" type="noConversion"/>
  </si>
  <si>
    <t>113베이비부머위탁교육</t>
    <phoneticPr fontId="4" type="noConversion"/>
  </si>
  <si>
    <t>111노인일자리통합위탁교육</t>
    <phoneticPr fontId="11" type="noConversion"/>
  </si>
  <si>
    <t>313시군구보조금</t>
    <phoneticPr fontId="4" type="noConversion"/>
  </si>
  <si>
    <t>313시군구보조금</t>
    <phoneticPr fontId="4" type="noConversion"/>
  </si>
  <si>
    <t>부산광역시 장노년일자리지원센터</t>
    <phoneticPr fontId="11" type="noConversion"/>
  </si>
  <si>
    <t>(단위: 원)</t>
    <phoneticPr fontId="4" type="noConversion"/>
  </si>
  <si>
    <t>2020년 3차 
추경예산(A)</t>
    <phoneticPr fontId="11" type="noConversion"/>
  </si>
  <si>
    <t>2020년 3차 
추경예산(A)</t>
    <phoneticPr fontId="11" type="noConversion"/>
  </si>
  <si>
    <t>2021년 예산 총괄표</t>
    <phoneticPr fontId="11" type="noConversion"/>
  </si>
  <si>
    <t>2021년 예산
(B)</t>
    <phoneticPr fontId="11" type="noConversion"/>
  </si>
  <si>
    <t>311혁신1팀</t>
    <phoneticPr fontId="11" type="noConversion"/>
  </si>
  <si>
    <t>312혁신2팀</t>
    <phoneticPr fontId="11" type="noConversion"/>
  </si>
  <si>
    <t>313성장지원팀</t>
    <phoneticPr fontId="11" type="noConversion"/>
  </si>
  <si>
    <t>2020년 3차 추경예산 총괄표</t>
    <phoneticPr fontId="11" type="noConversion"/>
  </si>
  <si>
    <t>관</t>
    <phoneticPr fontId="11" type="noConversion"/>
  </si>
  <si>
    <t>항</t>
    <phoneticPr fontId="11" type="noConversion"/>
  </si>
  <si>
    <t>항</t>
    <phoneticPr fontId="11" type="noConversion"/>
  </si>
  <si>
    <t>2020년 2차 
추경예산(A)</t>
    <phoneticPr fontId="11" type="noConversion"/>
  </si>
  <si>
    <t>2020년 3차 
추경예산(B)</t>
    <phoneticPr fontId="11" type="noConversion"/>
  </si>
  <si>
    <t>증감
(B-A)</t>
    <phoneticPr fontId="4" type="noConversion"/>
  </si>
  <si>
    <t>목</t>
    <phoneticPr fontId="11" type="noConversion"/>
  </si>
  <si>
    <t>세 출 총 계</t>
    <phoneticPr fontId="11" type="noConversion"/>
  </si>
  <si>
    <t>01사업수입</t>
    <phoneticPr fontId="11" type="noConversion"/>
  </si>
  <si>
    <t>11사업수입</t>
    <phoneticPr fontId="11" type="noConversion"/>
  </si>
  <si>
    <t>111노인일자리통합위탁교육</t>
    <phoneticPr fontId="11" type="noConversion"/>
  </si>
  <si>
    <t>111급여</t>
    <phoneticPr fontId="11" type="noConversion"/>
  </si>
  <si>
    <t>112제수당</t>
    <phoneticPr fontId="11" type="noConversion"/>
  </si>
  <si>
    <t>115퇴직적립금</t>
    <phoneticPr fontId="11" type="noConversion"/>
  </si>
  <si>
    <t>31보조금수입</t>
    <phoneticPr fontId="4" type="noConversion"/>
  </si>
  <si>
    <t>117기타후생경비</t>
    <phoneticPr fontId="18" type="noConversion"/>
  </si>
  <si>
    <t>123회의비</t>
    <phoneticPr fontId="11" type="noConversion"/>
  </si>
  <si>
    <t>314기타보조금</t>
    <phoneticPr fontId="4" type="noConversion"/>
  </si>
  <si>
    <t>811불용품매각대</t>
    <phoneticPr fontId="11" type="noConversion"/>
  </si>
  <si>
    <t>311인력양성</t>
    <phoneticPr fontId="11" type="noConversion"/>
  </si>
  <si>
    <t>312일자리개발</t>
    <phoneticPr fontId="11" type="noConversion"/>
  </si>
  <si>
    <t>313장년지원</t>
    <phoneticPr fontId="11" type="noConversion"/>
  </si>
  <si>
    <t>314기타사업</t>
    <phoneticPr fontId="11" type="noConversion"/>
  </si>
  <si>
    <t>611잡지출</t>
    <phoneticPr fontId="11" type="noConversion"/>
  </si>
  <si>
    <t>예비비및기타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</si>
</sst>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b/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sz val="1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/>
    <xf numFmtId="41" fontId="8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5" fillId="0" borderId="0" xfId="4" applyFont="1" applyAlignment="1">
      <alignment vertical="center"/>
    </xf>
    <xf numFmtId="0" fontId="12" fillId="0" borderId="0" xfId="4" applyFont="1">
      <alignment vertical="center"/>
    </xf>
    <xf numFmtId="0" fontId="14" fillId="0" borderId="0" xfId="4" applyFont="1">
      <alignment vertical="center"/>
    </xf>
    <xf numFmtId="0" fontId="14" fillId="0" borderId="0" xfId="4" applyNumberFormat="1" applyFont="1" applyAlignment="1">
      <alignment horizontal="center" vertical="center"/>
    </xf>
    <xf numFmtId="0" fontId="14" fillId="0" borderId="0" xfId="4" applyNumberFormat="1" applyFont="1" applyAlignment="1">
      <alignment horizontal="left" vertical="center"/>
    </xf>
    <xf numFmtId="0" fontId="5" fillId="0" borderId="0" xfId="4" applyFont="1">
      <alignment vertical="center"/>
    </xf>
    <xf numFmtId="0" fontId="16" fillId="0" borderId="7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 wrapText="1"/>
    </xf>
    <xf numFmtId="0" fontId="16" fillId="0" borderId="33" xfId="4" applyFont="1" applyBorder="1" applyAlignment="1">
      <alignment horizontal="center" vertical="center" wrapText="1"/>
    </xf>
    <xf numFmtId="0" fontId="16" fillId="0" borderId="34" xfId="4" applyNumberFormat="1" applyFont="1" applyBorder="1" applyAlignment="1">
      <alignment horizontal="center" vertical="center"/>
    </xf>
    <xf numFmtId="0" fontId="16" fillId="0" borderId="6" xfId="4" applyNumberFormat="1" applyFont="1" applyBorder="1" applyAlignment="1">
      <alignment horizontal="center" vertical="center"/>
    </xf>
    <xf numFmtId="0" fontId="16" fillId="0" borderId="6" xfId="4" applyNumberFormat="1" applyFont="1" applyBorder="1" applyAlignment="1">
      <alignment horizontal="left" vertical="center"/>
    </xf>
    <xf numFmtId="0" fontId="16" fillId="0" borderId="18" xfId="4" applyFont="1" applyBorder="1" applyAlignment="1">
      <alignment horizontal="center" vertical="center" wrapText="1"/>
    </xf>
    <xf numFmtId="0" fontId="17" fillId="0" borderId="0" xfId="4" applyFont="1">
      <alignment vertical="center"/>
    </xf>
    <xf numFmtId="0" fontId="9" fillId="0" borderId="0" xfId="4" applyNumberFormat="1" applyFont="1" applyAlignment="1">
      <alignment horizontal="center" vertical="center"/>
    </xf>
    <xf numFmtId="0" fontId="9" fillId="0" borderId="0" xfId="4" applyNumberFormat="1" applyFont="1" applyAlignment="1">
      <alignment horizontal="left" vertical="center"/>
    </xf>
    <xf numFmtId="0" fontId="9" fillId="0" borderId="0" xfId="4" applyFont="1">
      <alignment vertical="center"/>
    </xf>
    <xf numFmtId="0" fontId="14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 wrapText="1"/>
    </xf>
    <xf numFmtId="0" fontId="20" fillId="0" borderId="1" xfId="4" applyFont="1" applyBorder="1" applyAlignment="1">
      <alignment horizontal="center" vertical="center"/>
    </xf>
    <xf numFmtId="41" fontId="19" fillId="0" borderId="14" xfId="4" applyNumberFormat="1" applyFont="1" applyBorder="1">
      <alignment vertical="center"/>
    </xf>
    <xf numFmtId="41" fontId="19" fillId="0" borderId="35" xfId="2" applyNumberFormat="1" applyFont="1" applyFill="1" applyBorder="1" applyAlignment="1">
      <alignment horizontal="right" vertical="center"/>
    </xf>
    <xf numFmtId="41" fontId="19" fillId="0" borderId="19" xfId="2" applyNumberFormat="1" applyFont="1" applyFill="1" applyBorder="1" applyAlignment="1">
      <alignment horizontal="right" vertical="center"/>
    </xf>
    <xf numFmtId="0" fontId="19" fillId="0" borderId="36" xfId="4" applyFont="1" applyBorder="1" applyAlignment="1">
      <alignment vertical="center"/>
    </xf>
    <xf numFmtId="0" fontId="19" fillId="0" borderId="15" xfId="4" applyFont="1" applyBorder="1" applyAlignment="1">
      <alignment vertical="center"/>
    </xf>
    <xf numFmtId="0" fontId="19" fillId="0" borderId="10" xfId="4" applyFont="1" applyBorder="1" applyAlignment="1">
      <alignment vertical="center" wrapText="1"/>
    </xf>
    <xf numFmtId="41" fontId="19" fillId="0" borderId="9" xfId="4" applyNumberFormat="1" applyFont="1" applyBorder="1">
      <alignment vertical="center"/>
    </xf>
    <xf numFmtId="0" fontId="19" fillId="0" borderId="37" xfId="4" applyFont="1" applyBorder="1" applyAlignment="1">
      <alignment vertical="center"/>
    </xf>
    <xf numFmtId="0" fontId="19" fillId="0" borderId="13" xfId="4" applyFont="1" applyBorder="1" applyAlignment="1">
      <alignment vertical="center"/>
    </xf>
    <xf numFmtId="0" fontId="19" fillId="0" borderId="8" xfId="4" applyFont="1" applyBorder="1" applyAlignment="1">
      <alignment vertical="center"/>
    </xf>
    <xf numFmtId="0" fontId="19" fillId="0" borderId="38" xfId="4" applyNumberFormat="1" applyFont="1" applyBorder="1" applyAlignment="1">
      <alignment horizontal="center" vertical="center" wrapText="1"/>
    </xf>
    <xf numFmtId="0" fontId="19" fillId="0" borderId="27" xfId="4" applyFont="1" applyBorder="1" applyAlignment="1">
      <alignment vertical="center"/>
    </xf>
    <xf numFmtId="0" fontId="19" fillId="0" borderId="12" xfId="4" applyFont="1" applyBorder="1" applyAlignment="1">
      <alignment vertical="center"/>
    </xf>
    <xf numFmtId="0" fontId="19" fillId="0" borderId="9" xfId="4" applyFont="1" applyBorder="1" applyAlignment="1">
      <alignment vertical="center" wrapText="1"/>
    </xf>
    <xf numFmtId="0" fontId="19" fillId="0" borderId="39" xfId="4" applyNumberFormat="1" applyFont="1" applyBorder="1" applyAlignment="1">
      <alignment horizontal="center" vertical="center"/>
    </xf>
    <xf numFmtId="0" fontId="19" fillId="0" borderId="28" xfId="4" applyNumberFormat="1" applyFont="1" applyBorder="1" applyAlignment="1">
      <alignment vertical="center"/>
    </xf>
    <xf numFmtId="0" fontId="19" fillId="0" borderId="9" xfId="4" applyNumberFormat="1" applyFont="1" applyBorder="1" applyAlignment="1">
      <alignment horizontal="left" vertical="center"/>
    </xf>
    <xf numFmtId="0" fontId="19" fillId="0" borderId="29" xfId="4" applyFont="1" applyBorder="1" applyAlignment="1">
      <alignment vertical="center"/>
    </xf>
    <xf numFmtId="0" fontId="22" fillId="0" borderId="9" xfId="4" applyFont="1" applyBorder="1" applyAlignment="1">
      <alignment vertical="center" wrapText="1"/>
    </xf>
    <xf numFmtId="0" fontId="19" fillId="0" borderId="21" xfId="4" applyFont="1" applyBorder="1" applyAlignment="1">
      <alignment vertical="center"/>
    </xf>
    <xf numFmtId="0" fontId="19" fillId="0" borderId="0" xfId="4" applyNumberFormat="1" applyFont="1" applyBorder="1" applyAlignment="1">
      <alignment vertical="center"/>
    </xf>
    <xf numFmtId="0" fontId="19" fillId="0" borderId="12" xfId="4" applyFont="1" applyBorder="1" applyAlignment="1">
      <alignment horizontal="center" vertical="center"/>
    </xf>
    <xf numFmtId="0" fontId="19" fillId="0" borderId="28" xfId="4" applyNumberFormat="1" applyFont="1" applyBorder="1" applyAlignment="1">
      <alignment vertical="center" wrapText="1"/>
    </xf>
    <xf numFmtId="0" fontId="19" fillId="0" borderId="28" xfId="4" applyFont="1" applyBorder="1" applyAlignment="1">
      <alignment horizontal="center" vertical="center"/>
    </xf>
    <xf numFmtId="0" fontId="19" fillId="0" borderId="14" xfId="4" applyNumberFormat="1" applyFont="1" applyBorder="1" applyAlignment="1">
      <alignment vertical="center" wrapText="1"/>
    </xf>
    <xf numFmtId="0" fontId="19" fillId="0" borderId="20" xfId="4" applyFont="1" applyBorder="1" applyAlignment="1">
      <alignment vertical="center"/>
    </xf>
    <xf numFmtId="0" fontId="19" fillId="0" borderId="12" xfId="4" applyNumberFormat="1" applyFont="1" applyBorder="1" applyAlignment="1">
      <alignment horizontal="distributed" vertical="center"/>
    </xf>
    <xf numFmtId="0" fontId="19" fillId="0" borderId="28" xfId="4" applyNumberFormat="1" applyFont="1" applyBorder="1" applyAlignment="1">
      <alignment horizontal="distributed" vertical="center"/>
    </xf>
    <xf numFmtId="0" fontId="19" fillId="0" borderId="12" xfId="4" applyNumberFormat="1" applyFont="1" applyBorder="1" applyAlignment="1">
      <alignment horizontal="left" vertical="center"/>
    </xf>
    <xf numFmtId="0" fontId="19" fillId="0" borderId="9" xfId="4" applyFont="1" applyBorder="1" applyAlignment="1">
      <alignment vertical="center"/>
    </xf>
    <xf numFmtId="0" fontId="19" fillId="0" borderId="40" xfId="4" applyNumberFormat="1" applyFont="1" applyBorder="1" applyAlignment="1">
      <alignment vertical="center"/>
    </xf>
    <xf numFmtId="0" fontId="19" fillId="0" borderId="14" xfId="4" applyNumberFormat="1" applyFont="1" applyBorder="1" applyAlignment="1">
      <alignment vertical="center"/>
    </xf>
    <xf numFmtId="0" fontId="19" fillId="0" borderId="9" xfId="4" applyNumberFormat="1" applyFont="1" applyBorder="1" applyAlignment="1">
      <alignment vertical="center"/>
    </xf>
    <xf numFmtId="0" fontId="19" fillId="0" borderId="13" xfId="4" applyFont="1" applyBorder="1" applyAlignment="1">
      <alignment horizontal="center" vertical="center"/>
    </xf>
    <xf numFmtId="0" fontId="19" fillId="0" borderId="22" xfId="4" applyFont="1" applyBorder="1" applyAlignment="1">
      <alignment vertical="center" wrapText="1"/>
    </xf>
    <xf numFmtId="0" fontId="19" fillId="0" borderId="27" xfId="4" applyFont="1" applyBorder="1" applyAlignment="1">
      <alignment horizontal="center" vertical="center"/>
    </xf>
    <xf numFmtId="0" fontId="19" fillId="0" borderId="39" xfId="4" applyNumberFormat="1" applyFont="1" applyBorder="1" applyAlignment="1">
      <alignment horizontal="distributed" vertical="center"/>
    </xf>
    <xf numFmtId="0" fontId="19" fillId="0" borderId="39" xfId="4" applyFont="1" applyBorder="1" applyAlignment="1">
      <alignment vertical="center"/>
    </xf>
    <xf numFmtId="0" fontId="19" fillId="0" borderId="14" xfId="4" applyNumberFormat="1" applyFont="1" applyBorder="1" applyAlignment="1">
      <alignment horizontal="left" vertical="center"/>
    </xf>
    <xf numFmtId="0" fontId="19" fillId="0" borderId="28" xfId="4" applyNumberFormat="1" applyFont="1" applyBorder="1" applyAlignment="1">
      <alignment horizontal="left" vertical="center"/>
    </xf>
    <xf numFmtId="41" fontId="19" fillId="0" borderId="28" xfId="4" applyNumberFormat="1" applyFont="1" applyBorder="1">
      <alignment vertical="center"/>
    </xf>
    <xf numFmtId="0" fontId="19" fillId="0" borderId="11" xfId="4" applyFont="1" applyBorder="1" applyAlignment="1">
      <alignment vertical="center"/>
    </xf>
    <xf numFmtId="0" fontId="19" fillId="0" borderId="26" xfId="4" applyFont="1" applyBorder="1" applyAlignment="1">
      <alignment vertical="center" wrapText="1"/>
    </xf>
    <xf numFmtId="41" fontId="19" fillId="0" borderId="12" xfId="4" applyNumberFormat="1" applyFont="1" applyBorder="1">
      <alignment vertical="center"/>
    </xf>
    <xf numFmtId="0" fontId="19" fillId="0" borderId="43" xfId="4" applyFont="1" applyBorder="1" applyAlignment="1">
      <alignment vertical="center"/>
    </xf>
    <xf numFmtId="0" fontId="19" fillId="0" borderId="38" xfId="4" applyNumberFormat="1" applyFont="1" applyBorder="1" applyAlignment="1">
      <alignment vertical="center"/>
    </xf>
    <xf numFmtId="0" fontId="19" fillId="0" borderId="3" xfId="4" applyFont="1" applyBorder="1" applyAlignment="1">
      <alignment horizontal="center" vertical="center"/>
    </xf>
    <xf numFmtId="0" fontId="19" fillId="0" borderId="29" xfId="4" applyFont="1" applyBorder="1" applyAlignment="1">
      <alignment horizontal="center" vertical="center"/>
    </xf>
    <xf numFmtId="0" fontId="19" fillId="0" borderId="8" xfId="4" applyFont="1" applyBorder="1" applyAlignment="1">
      <alignment horizontal="left" vertical="center" wrapText="1"/>
    </xf>
    <xf numFmtId="0" fontId="19" fillId="0" borderId="39" xfId="4" applyNumberFormat="1" applyFont="1" applyBorder="1" applyAlignment="1">
      <alignment vertical="center"/>
    </xf>
    <xf numFmtId="0" fontId="19" fillId="0" borderId="2" xfId="4" applyFont="1" applyBorder="1" applyAlignment="1">
      <alignment horizontal="center" vertical="center"/>
    </xf>
    <xf numFmtId="0" fontId="19" fillId="0" borderId="42" xfId="4" applyFont="1" applyBorder="1" applyAlignment="1">
      <alignment horizontal="center" vertical="center"/>
    </xf>
    <xf numFmtId="0" fontId="19" fillId="0" borderId="5" xfId="4" applyFont="1" applyBorder="1" applyAlignment="1">
      <alignment horizontal="left" vertical="center" wrapText="1"/>
    </xf>
    <xf numFmtId="41" fontId="19" fillId="0" borderId="6" xfId="4" applyNumberFormat="1" applyFont="1" applyBorder="1">
      <alignment vertical="center"/>
    </xf>
    <xf numFmtId="0" fontId="19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 wrapText="1"/>
    </xf>
    <xf numFmtId="0" fontId="19" fillId="0" borderId="0" xfId="4" applyFont="1" applyBorder="1">
      <alignment vertical="center"/>
    </xf>
    <xf numFmtId="3" fontId="19" fillId="0" borderId="0" xfId="2" applyNumberFormat="1" applyFont="1" applyFill="1" applyBorder="1" applyAlignment="1">
      <alignment horizontal="right" vertical="center"/>
    </xf>
    <xf numFmtId="0" fontId="19" fillId="0" borderId="9" xfId="4" applyNumberFormat="1" applyFont="1" applyBorder="1" applyAlignment="1">
      <alignment horizontal="distributed" vertical="center"/>
    </xf>
    <xf numFmtId="0" fontId="19" fillId="0" borderId="40" xfId="4" applyNumberFormat="1" applyFont="1" applyBorder="1" applyAlignment="1">
      <alignment horizontal="center" vertical="center"/>
    </xf>
    <xf numFmtId="0" fontId="19" fillId="0" borderId="23" xfId="4" applyFont="1" applyBorder="1" applyAlignment="1">
      <alignment vertical="center"/>
    </xf>
    <xf numFmtId="0" fontId="19" fillId="0" borderId="44" xfId="4" applyNumberFormat="1" applyFont="1" applyBorder="1" applyAlignment="1">
      <alignment horizontal="distributed" vertical="center"/>
    </xf>
    <xf numFmtId="0" fontId="19" fillId="0" borderId="1" xfId="4" applyNumberFormat="1" applyFont="1" applyBorder="1" applyAlignment="1">
      <alignment horizontal="distributed" vertical="center"/>
    </xf>
    <xf numFmtId="0" fontId="19" fillId="0" borderId="41" xfId="4" applyNumberFormat="1" applyFont="1" applyBorder="1" applyAlignment="1">
      <alignment horizontal="left" vertical="center"/>
    </xf>
    <xf numFmtId="0" fontId="19" fillId="0" borderId="17" xfId="4" applyFont="1" applyBorder="1" applyAlignment="1">
      <alignment horizontal="center" vertical="center"/>
    </xf>
    <xf numFmtId="0" fontId="19" fillId="0" borderId="17" xfId="4" applyFont="1" applyBorder="1" applyAlignment="1">
      <alignment horizontal="center" vertical="center" wrapText="1"/>
    </xf>
    <xf numFmtId="0" fontId="19" fillId="0" borderId="17" xfId="4" applyFont="1" applyBorder="1">
      <alignment vertical="center"/>
    </xf>
    <xf numFmtId="3" fontId="19" fillId="0" borderId="17" xfId="2" applyNumberFormat="1" applyFont="1" applyFill="1" applyBorder="1" applyAlignment="1">
      <alignment horizontal="right" vertical="center"/>
    </xf>
    <xf numFmtId="0" fontId="14" fillId="0" borderId="0" xfId="4" applyFont="1" applyBorder="1">
      <alignment vertical="center"/>
    </xf>
    <xf numFmtId="0" fontId="19" fillId="0" borderId="23" xfId="4" applyNumberFormat="1" applyFont="1" applyBorder="1" applyAlignment="1">
      <alignment horizontal="center" vertical="center"/>
    </xf>
    <xf numFmtId="0" fontId="19" fillId="0" borderId="0" xfId="4" applyNumberFormat="1" applyFont="1" applyBorder="1" applyAlignment="1">
      <alignment horizontal="center" vertical="center"/>
    </xf>
    <xf numFmtId="0" fontId="19" fillId="0" borderId="38" xfId="4" applyNumberFormat="1" applyFont="1" applyBorder="1" applyAlignment="1">
      <alignment horizontal="distributed" vertical="center"/>
    </xf>
    <xf numFmtId="0" fontId="23" fillId="0" borderId="9" xfId="4" applyFont="1" applyBorder="1" applyAlignment="1">
      <alignment vertical="center" wrapText="1"/>
    </xf>
    <xf numFmtId="0" fontId="15" fillId="2" borderId="0" xfId="4" applyNumberFormat="1" applyFont="1" applyFill="1" applyAlignment="1">
      <alignment horizontal="center" vertical="center"/>
    </xf>
    <xf numFmtId="41" fontId="19" fillId="2" borderId="14" xfId="4" applyNumberFormat="1" applyFont="1" applyFill="1" applyBorder="1">
      <alignment vertical="center"/>
    </xf>
    <xf numFmtId="41" fontId="19" fillId="2" borderId="9" xfId="4" applyNumberFormat="1" applyFont="1" applyFill="1" applyBorder="1">
      <alignment vertical="center"/>
    </xf>
    <xf numFmtId="41" fontId="19" fillId="2" borderId="28" xfId="4" applyNumberFormat="1" applyFont="1" applyFill="1" applyBorder="1">
      <alignment vertical="center"/>
    </xf>
    <xf numFmtId="41" fontId="19" fillId="2" borderId="6" xfId="4" applyNumberFormat="1" applyFont="1" applyFill="1" applyBorder="1">
      <alignment vertical="center"/>
    </xf>
    <xf numFmtId="0" fontId="9" fillId="2" borderId="0" xfId="4" applyNumberFormat="1" applyFont="1" applyFill="1" applyAlignment="1">
      <alignment horizontal="center" vertical="center"/>
    </xf>
    <xf numFmtId="0" fontId="14" fillId="2" borderId="0" xfId="4" applyNumberFormat="1" applyFont="1" applyFill="1" applyAlignment="1">
      <alignment horizontal="center" vertical="center"/>
    </xf>
    <xf numFmtId="41" fontId="19" fillId="0" borderId="4" xfId="2" applyNumberFormat="1" applyFont="1" applyFill="1" applyBorder="1" applyAlignment="1">
      <alignment horizontal="right" vertical="center"/>
    </xf>
    <xf numFmtId="41" fontId="5" fillId="0" borderId="0" xfId="23" applyFont="1">
      <alignment vertical="center"/>
    </xf>
    <xf numFmtId="41" fontId="17" fillId="0" borderId="0" xfId="23" applyFont="1">
      <alignment vertical="center"/>
    </xf>
    <xf numFmtId="0" fontId="19" fillId="0" borderId="37" xfId="4" applyNumberFormat="1" applyFont="1" applyBorder="1" applyAlignment="1">
      <alignment horizontal="left" vertical="center"/>
    </xf>
    <xf numFmtId="0" fontId="19" fillId="0" borderId="15" xfId="4" applyNumberFormat="1" applyFont="1" applyBorder="1" applyAlignment="1">
      <alignment horizontal="left" vertical="center"/>
    </xf>
    <xf numFmtId="0" fontId="19" fillId="0" borderId="10" xfId="4" applyNumberFormat="1" applyFont="1" applyBorder="1" applyAlignment="1">
      <alignment horizontal="left" vertical="center"/>
    </xf>
    <xf numFmtId="0" fontId="19" fillId="0" borderId="37" xfId="4" applyFont="1" applyBorder="1" applyAlignment="1">
      <alignment horizontal="left" vertical="center"/>
    </xf>
    <xf numFmtId="0" fontId="19" fillId="0" borderId="15" xfId="4" applyFont="1" applyBorder="1" applyAlignment="1">
      <alignment horizontal="left" vertical="center"/>
    </xf>
    <xf numFmtId="0" fontId="19" fillId="0" borderId="10" xfId="4" applyFont="1" applyBorder="1" applyAlignment="1">
      <alignment horizontal="left" vertical="center"/>
    </xf>
    <xf numFmtId="0" fontId="10" fillId="0" borderId="0" xfId="4" applyFont="1" applyAlignment="1">
      <alignment horizontal="center" vertical="center"/>
    </xf>
    <xf numFmtId="0" fontId="13" fillId="0" borderId="1" xfId="4" applyFont="1" applyBorder="1" applyAlignment="1">
      <alignment horizontal="left" vertical="center"/>
    </xf>
    <xf numFmtId="0" fontId="16" fillId="0" borderId="30" xfId="4" applyFont="1" applyBorder="1" applyAlignment="1">
      <alignment horizontal="center" vertical="center"/>
    </xf>
    <xf numFmtId="0" fontId="16" fillId="0" borderId="25" xfId="4" applyFont="1" applyBorder="1" applyAlignment="1">
      <alignment horizontal="center" vertical="center"/>
    </xf>
    <xf numFmtId="0" fontId="16" fillId="0" borderId="31" xfId="4" applyFont="1" applyBorder="1" applyAlignment="1">
      <alignment horizontal="center" vertical="center"/>
    </xf>
    <xf numFmtId="0" fontId="16" fillId="0" borderId="32" xfId="4" applyNumberFormat="1" applyFont="1" applyBorder="1" applyAlignment="1">
      <alignment horizontal="center" vertical="center"/>
    </xf>
    <xf numFmtId="0" fontId="16" fillId="0" borderId="25" xfId="4" applyNumberFormat="1" applyFont="1" applyBorder="1" applyAlignment="1">
      <alignment horizontal="center" vertical="center"/>
    </xf>
    <xf numFmtId="0" fontId="16" fillId="0" borderId="24" xfId="4" applyNumberFormat="1" applyFont="1" applyBorder="1" applyAlignment="1">
      <alignment horizontal="center" vertical="center"/>
    </xf>
    <xf numFmtId="0" fontId="21" fillId="0" borderId="30" xfId="4" applyFont="1" applyBorder="1" applyAlignment="1">
      <alignment horizontal="center" vertical="center"/>
    </xf>
    <xf numFmtId="0" fontId="21" fillId="0" borderId="25" xfId="4" applyFont="1" applyBorder="1" applyAlignment="1">
      <alignment horizontal="center" vertical="center"/>
    </xf>
    <xf numFmtId="0" fontId="21" fillId="0" borderId="16" xfId="4" applyFont="1" applyBorder="1" applyAlignment="1">
      <alignment horizontal="center" vertical="center"/>
    </xf>
    <xf numFmtId="0" fontId="21" fillId="0" borderId="32" xfId="4" applyNumberFormat="1" applyFont="1" applyBorder="1" applyAlignment="1">
      <alignment horizontal="center" vertical="center"/>
    </xf>
    <xf numFmtId="0" fontId="21" fillId="0" borderId="25" xfId="4" applyNumberFormat="1" applyFont="1" applyBorder="1" applyAlignment="1">
      <alignment horizontal="center" vertical="center"/>
    </xf>
    <xf numFmtId="0" fontId="21" fillId="0" borderId="16" xfId="4" applyNumberFormat="1" applyFont="1" applyBorder="1" applyAlignment="1">
      <alignment horizontal="center" vertical="center"/>
    </xf>
    <xf numFmtId="0" fontId="16" fillId="2" borderId="6" xfId="4" applyFont="1" applyFill="1" applyBorder="1" applyAlignment="1">
      <alignment horizontal="center" vertical="center" wrapText="1"/>
    </xf>
  </cellXfs>
  <cellStyles count="24">
    <cellStyle name="백분율 2" xfId="1"/>
    <cellStyle name="쉼표 [0]" xfId="23" builtinId="6"/>
    <cellStyle name="쉼표 [0] 2" xfId="2"/>
    <cellStyle name="쉼표 [0] 2 2" xfId="5"/>
    <cellStyle name="쉼표 [0] 3" xfId="3"/>
    <cellStyle name="쉼표 [0] 4" xfId="8"/>
    <cellStyle name="쉼표 [0] 4 2" xfId="14"/>
    <cellStyle name="쉼표 [0] 4 3" xfId="11"/>
    <cellStyle name="쉼표 [0] 4 4" xfId="17"/>
    <cellStyle name="쉼표 [0] 4 5" xfId="18"/>
    <cellStyle name="쉼표 [0] 4 6" xfId="19"/>
    <cellStyle name="쉼표 [0] 5" xfId="21"/>
    <cellStyle name="표준" xfId="0" builtinId="0"/>
    <cellStyle name="표준 2" xfId="4"/>
    <cellStyle name="표준 3" xfId="6"/>
    <cellStyle name="표준 4" xfId="7"/>
    <cellStyle name="표준 4 2" xfId="13"/>
    <cellStyle name="표준 4 3" xfId="12"/>
    <cellStyle name="표준 4 4" xfId="10"/>
    <cellStyle name="표준 4 5" xfId="15"/>
    <cellStyle name="표준 4 6" xfId="16"/>
    <cellStyle name="표준 4 7" xfId="20"/>
    <cellStyle name="표준 5" xfId="9"/>
    <cellStyle name="표준 6" xfId="2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)%20&#51109;&#45432;&#45380;&#51068;&#51088;&#47532;&#51648;&#50896;&#49468;&#53552;%202020&#45380;%203&#52264;&#52628;&#442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차 추가경정 총칙"/>
      <sheetName val="20년 3차추경 총괄"/>
      <sheetName val="20년 3차 세입"/>
      <sheetName val="20년 3차 세출"/>
      <sheetName val="Sheet1"/>
    </sheetNames>
    <sheetDataSet>
      <sheetData sheetId="0"/>
      <sheetData sheetId="1"/>
      <sheetData sheetId="2">
        <row r="7">
          <cell r="E7">
            <v>2600000</v>
          </cell>
          <cell r="F7">
            <v>3140000</v>
          </cell>
        </row>
        <row r="10">
          <cell r="E10">
            <v>14400</v>
          </cell>
          <cell r="F10">
            <v>18000</v>
          </cell>
        </row>
        <row r="11">
          <cell r="E11">
            <v>1440000</v>
          </cell>
          <cell r="F11">
            <v>1168000</v>
          </cell>
        </row>
        <row r="15">
          <cell r="E15">
            <v>1252284976</v>
          </cell>
          <cell r="F15">
            <v>1201089476</v>
          </cell>
        </row>
        <row r="37">
          <cell r="E37">
            <v>1640293000</v>
          </cell>
          <cell r="F37">
            <v>1600591500</v>
          </cell>
        </row>
        <row r="58">
          <cell r="E58">
            <v>70698000</v>
          </cell>
          <cell r="F58">
            <v>70698000</v>
          </cell>
        </row>
        <row r="59">
          <cell r="E59">
            <v>330871000</v>
          </cell>
          <cell r="F59">
            <v>332731360</v>
          </cell>
        </row>
        <row r="64">
          <cell r="E64">
            <v>5000000</v>
          </cell>
        </row>
        <row r="65">
          <cell r="D65">
            <v>5000000</v>
          </cell>
        </row>
        <row r="68">
          <cell r="E68">
            <v>46483560</v>
          </cell>
          <cell r="F68">
            <v>46483560</v>
          </cell>
        </row>
        <row r="77">
          <cell r="D77">
            <v>100000</v>
          </cell>
          <cell r="E77">
            <v>100000</v>
          </cell>
        </row>
        <row r="78">
          <cell r="D78">
            <v>200000</v>
          </cell>
          <cell r="E78">
            <v>200000</v>
          </cell>
        </row>
        <row r="79">
          <cell r="D79">
            <v>200000</v>
          </cell>
          <cell r="M79">
            <v>500000</v>
          </cell>
        </row>
      </sheetData>
      <sheetData sheetId="3">
        <row r="7">
          <cell r="E7">
            <v>417126000</v>
          </cell>
          <cell r="F7">
            <v>420767400</v>
          </cell>
        </row>
        <row r="23">
          <cell r="E23">
            <v>46760280</v>
          </cell>
          <cell r="F23">
            <v>46820280</v>
          </cell>
        </row>
        <row r="25">
          <cell r="E25">
            <v>38755000</v>
          </cell>
          <cell r="F25">
            <v>38783560</v>
          </cell>
        </row>
        <row r="26">
          <cell r="E26">
            <v>47000000</v>
          </cell>
          <cell r="F26">
            <v>45574000</v>
          </cell>
        </row>
        <row r="31">
          <cell r="D31">
            <v>6000000</v>
          </cell>
          <cell r="F31">
            <v>4700000</v>
          </cell>
        </row>
        <row r="33">
          <cell r="E33">
            <v>12000</v>
          </cell>
          <cell r="F33">
            <v>12000</v>
          </cell>
        </row>
        <row r="34">
          <cell r="E34">
            <v>1560000</v>
          </cell>
          <cell r="F34">
            <v>1355000</v>
          </cell>
        </row>
        <row r="37">
          <cell r="E37">
            <v>1200000</v>
          </cell>
          <cell r="F37">
            <v>1200000</v>
          </cell>
        </row>
        <row r="39">
          <cell r="E39">
            <v>13227600</v>
          </cell>
          <cell r="F39">
            <v>18125600</v>
          </cell>
        </row>
        <row r="47">
          <cell r="D47">
            <v>13100000</v>
          </cell>
          <cell r="F47">
            <v>12650000</v>
          </cell>
        </row>
        <row r="51">
          <cell r="D51">
            <v>2759000</v>
          </cell>
          <cell r="F51">
            <v>2193820</v>
          </cell>
        </row>
        <row r="56">
          <cell r="E56">
            <v>1260000</v>
          </cell>
          <cell r="F56">
            <v>1036800</v>
          </cell>
        </row>
        <row r="58">
          <cell r="E58">
            <v>40000000</v>
          </cell>
          <cell r="F58">
            <v>40000000</v>
          </cell>
        </row>
        <row r="63">
          <cell r="D63">
            <v>1500000</v>
          </cell>
          <cell r="E63">
            <v>1500000</v>
          </cell>
        </row>
        <row r="65">
          <cell r="E65">
            <v>2500000</v>
          </cell>
          <cell r="F65">
            <v>3500000</v>
          </cell>
        </row>
        <row r="66">
          <cell r="E66">
            <v>1388000</v>
          </cell>
        </row>
        <row r="70">
          <cell r="E70">
            <v>293869000</v>
          </cell>
          <cell r="F70">
            <v>294895452</v>
          </cell>
        </row>
        <row r="146">
          <cell r="E146">
            <v>1383569956</v>
          </cell>
          <cell r="F146">
            <v>1289162772</v>
          </cell>
        </row>
        <row r="195">
          <cell r="E195">
            <v>975956000</v>
          </cell>
          <cell r="F195">
            <v>987755999.99989998</v>
          </cell>
        </row>
        <row r="238">
          <cell r="E238">
            <v>17949140</v>
          </cell>
          <cell r="F238">
            <v>7319200</v>
          </cell>
        </row>
        <row r="245">
          <cell r="D245">
            <v>1000000</v>
          </cell>
          <cell r="E245">
            <v>1000000</v>
          </cell>
        </row>
        <row r="248">
          <cell r="E248">
            <v>25778881</v>
          </cell>
          <cell r="F248">
            <v>24056373</v>
          </cell>
        </row>
        <row r="249">
          <cell r="E249">
            <v>17914079</v>
          </cell>
          <cell r="F249">
            <v>17923639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Normal="100" workbookViewId="0">
      <selection activeCell="E25" sqref="E24:E25"/>
    </sheetView>
  </sheetViews>
  <sheetFormatPr defaultColWidth="9" defaultRowHeight="15" customHeight="1" x14ac:dyDescent="0.3"/>
  <cols>
    <col min="1" max="1" width="2.5" style="21" customWidth="1"/>
    <col min="2" max="2" width="2.625" style="21" customWidth="1"/>
    <col min="3" max="3" width="13.875" style="22" customWidth="1"/>
    <col min="4" max="4" width="11.75" style="21" customWidth="1"/>
    <col min="5" max="5" width="12.875" style="3" customWidth="1"/>
    <col min="6" max="6" width="11.25" style="3" customWidth="1"/>
    <col min="7" max="8" width="2.875" style="4" customWidth="1"/>
    <col min="9" max="9" width="15.5" style="5" customWidth="1"/>
    <col min="10" max="10" width="12.875" style="4" bestFit="1" customWidth="1"/>
    <col min="11" max="11" width="13.125" style="103" customWidth="1"/>
    <col min="12" max="12" width="11.25" style="3" customWidth="1"/>
    <col min="13" max="16384" width="9" style="2"/>
  </cols>
  <sheetData>
    <row r="1" spans="1:15" ht="32.25" customHeight="1" x14ac:dyDescent="0.3">
      <c r="A1" s="113" t="s">
        <v>73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"/>
      <c r="N1" s="1"/>
      <c r="O1" s="1"/>
    </row>
    <row r="2" spans="1:15" ht="23.25" customHeight="1" x14ac:dyDescent="0.3">
      <c r="A2" s="114" t="s">
        <v>64</v>
      </c>
      <c r="B2" s="114"/>
      <c r="C2" s="114"/>
      <c r="D2" s="114"/>
      <c r="E2" s="114"/>
      <c r="K2" s="97"/>
      <c r="L2" s="23" t="s">
        <v>65</v>
      </c>
    </row>
    <row r="3" spans="1:15" s="6" customFormat="1" ht="15" customHeight="1" x14ac:dyDescent="0.3">
      <c r="A3" s="115" t="s">
        <v>0</v>
      </c>
      <c r="B3" s="116"/>
      <c r="C3" s="116"/>
      <c r="D3" s="116"/>
      <c r="E3" s="116"/>
      <c r="F3" s="117"/>
      <c r="G3" s="118" t="s">
        <v>1</v>
      </c>
      <c r="H3" s="119"/>
      <c r="I3" s="119"/>
      <c r="J3" s="119"/>
      <c r="K3" s="119"/>
      <c r="L3" s="120"/>
    </row>
    <row r="4" spans="1:15" s="6" customFormat="1" ht="28.5" customHeight="1" x14ac:dyDescent="0.3">
      <c r="A4" s="7" t="s">
        <v>74</v>
      </c>
      <c r="B4" s="8" t="s">
        <v>76</v>
      </c>
      <c r="C4" s="9" t="s">
        <v>4</v>
      </c>
      <c r="D4" s="9" t="s">
        <v>77</v>
      </c>
      <c r="E4" s="9" t="s">
        <v>78</v>
      </c>
      <c r="F4" s="10" t="s">
        <v>79</v>
      </c>
      <c r="G4" s="11" t="s">
        <v>2</v>
      </c>
      <c r="H4" s="12" t="s">
        <v>75</v>
      </c>
      <c r="I4" s="13" t="s">
        <v>80</v>
      </c>
      <c r="J4" s="127" t="s">
        <v>77</v>
      </c>
      <c r="K4" s="127" t="s">
        <v>78</v>
      </c>
      <c r="L4" s="14" t="s">
        <v>5</v>
      </c>
    </row>
    <row r="5" spans="1:15" s="15" customFormat="1" ht="15.75" customHeight="1" x14ac:dyDescent="0.3">
      <c r="A5" s="121" t="s">
        <v>6</v>
      </c>
      <c r="B5" s="122"/>
      <c r="C5" s="123"/>
      <c r="D5" s="24">
        <f>D6+D11+D17+D20+D23</f>
        <v>3350184936</v>
      </c>
      <c r="E5" s="24">
        <f>E6+E11+E17+E20+E23</f>
        <v>3261719896</v>
      </c>
      <c r="F5" s="25">
        <f>E5-D5</f>
        <v>-88465040</v>
      </c>
      <c r="G5" s="124" t="s">
        <v>81</v>
      </c>
      <c r="H5" s="125"/>
      <c r="I5" s="126"/>
      <c r="J5" s="24">
        <f>J6+J23+J28+J34+J37</f>
        <v>3350184936</v>
      </c>
      <c r="K5" s="98">
        <f>K6+K23+K28+K34+K37</f>
        <v>3261719895.9998999</v>
      </c>
      <c r="L5" s="26">
        <f t="shared" ref="L5:L40" si="0">K5-J5</f>
        <v>-88465040.000100136</v>
      </c>
    </row>
    <row r="6" spans="1:15" s="6" customFormat="1" ht="15.75" customHeight="1" x14ac:dyDescent="0.3">
      <c r="A6" s="27" t="s">
        <v>82</v>
      </c>
      <c r="B6" s="28"/>
      <c r="C6" s="29"/>
      <c r="D6" s="30">
        <f>D7</f>
        <v>4054400</v>
      </c>
      <c r="E6" s="30">
        <f>E7</f>
        <v>4326000</v>
      </c>
      <c r="F6" s="25">
        <f t="shared" ref="F6:F27" si="1">E6-D6</f>
        <v>271600</v>
      </c>
      <c r="G6" s="31" t="s">
        <v>8</v>
      </c>
      <c r="H6" s="28"/>
      <c r="I6" s="29"/>
      <c r="J6" s="30">
        <f>J7+J13+J16</f>
        <v>628759880</v>
      </c>
      <c r="K6" s="99">
        <f>K7+K13+K16</f>
        <v>633218460</v>
      </c>
      <c r="L6" s="26">
        <f t="shared" si="0"/>
        <v>4458580</v>
      </c>
    </row>
    <row r="7" spans="1:15" s="6" customFormat="1" ht="15.75" customHeight="1" x14ac:dyDescent="0.3">
      <c r="A7" s="32"/>
      <c r="B7" s="33" t="s">
        <v>83</v>
      </c>
      <c r="C7" s="29"/>
      <c r="D7" s="30">
        <f>SUM(D8:D10)</f>
        <v>4054400</v>
      </c>
      <c r="E7" s="30">
        <f>SUM(E8:E10)</f>
        <v>4326000</v>
      </c>
      <c r="F7" s="25">
        <f t="shared" si="1"/>
        <v>271600</v>
      </c>
      <c r="G7" s="34"/>
      <c r="H7" s="33" t="s">
        <v>9</v>
      </c>
      <c r="I7" s="29"/>
      <c r="J7" s="30">
        <f>SUM(J8:J12)</f>
        <v>555641280</v>
      </c>
      <c r="K7" s="99">
        <f>SUM(K8:K12)</f>
        <v>556645240</v>
      </c>
      <c r="L7" s="26">
        <f t="shared" si="0"/>
        <v>1003960</v>
      </c>
    </row>
    <row r="8" spans="1:15" s="6" customFormat="1" ht="24.75" customHeight="1" x14ac:dyDescent="0.3">
      <c r="A8" s="35"/>
      <c r="B8" s="36"/>
      <c r="C8" s="96" t="s">
        <v>84</v>
      </c>
      <c r="D8" s="30">
        <f>'[1]20년 3차 세입'!E7</f>
        <v>2600000</v>
      </c>
      <c r="E8" s="30">
        <f>'[1]20년 3차 세입'!F7</f>
        <v>3140000</v>
      </c>
      <c r="F8" s="25">
        <f t="shared" si="1"/>
        <v>540000</v>
      </c>
      <c r="G8" s="38"/>
      <c r="H8" s="39"/>
      <c r="I8" s="40" t="s">
        <v>85</v>
      </c>
      <c r="J8" s="30">
        <f>'[1]20년 3차 세출'!E7</f>
        <v>417126000</v>
      </c>
      <c r="K8" s="99">
        <f>'[1]20년 3차 세출'!F7</f>
        <v>420767400</v>
      </c>
      <c r="L8" s="26">
        <f t="shared" si="0"/>
        <v>3641400</v>
      </c>
    </row>
    <row r="9" spans="1:15" s="6" customFormat="1" ht="15.75" customHeight="1" x14ac:dyDescent="0.3">
      <c r="A9" s="35"/>
      <c r="B9" s="41"/>
      <c r="C9" s="42" t="s">
        <v>57</v>
      </c>
      <c r="D9" s="30">
        <f>'[1]20년 3차 세입'!E10</f>
        <v>14400</v>
      </c>
      <c r="E9" s="30">
        <f>'[1]20년 3차 세입'!F10</f>
        <v>18000</v>
      </c>
      <c r="F9" s="25">
        <f t="shared" si="1"/>
        <v>3600</v>
      </c>
      <c r="G9" s="38"/>
      <c r="H9" s="39"/>
      <c r="I9" s="40" t="s">
        <v>86</v>
      </c>
      <c r="J9" s="30">
        <f>'[1]20년 3차 세출'!E23</f>
        <v>46760280</v>
      </c>
      <c r="K9" s="99">
        <f>'[1]20년 3차 세출'!F23</f>
        <v>46820280</v>
      </c>
      <c r="L9" s="26">
        <f t="shared" si="0"/>
        <v>60000</v>
      </c>
    </row>
    <row r="10" spans="1:15" s="6" customFormat="1" ht="15.75" customHeight="1" x14ac:dyDescent="0.3">
      <c r="A10" s="35"/>
      <c r="B10" s="41"/>
      <c r="C10" s="42" t="s">
        <v>60</v>
      </c>
      <c r="D10" s="30">
        <f>'[1]20년 3차 세입'!E11</f>
        <v>1440000</v>
      </c>
      <c r="E10" s="30">
        <f>'[1]20년 3차 세입'!F11</f>
        <v>1168000</v>
      </c>
      <c r="F10" s="25">
        <f t="shared" si="1"/>
        <v>-272000</v>
      </c>
      <c r="G10" s="38"/>
      <c r="H10" s="39"/>
      <c r="I10" s="40" t="s">
        <v>87</v>
      </c>
      <c r="J10" s="30">
        <f>'[1]20년 3차 세출'!E25</f>
        <v>38755000</v>
      </c>
      <c r="K10" s="99">
        <f>'[1]20년 3차 세출'!F25</f>
        <v>38783560</v>
      </c>
      <c r="L10" s="26">
        <f t="shared" si="0"/>
        <v>28560</v>
      </c>
    </row>
    <row r="11" spans="1:15" s="6" customFormat="1" ht="15.75" customHeight="1" x14ac:dyDescent="0.3">
      <c r="A11" s="27" t="s">
        <v>46</v>
      </c>
      <c r="B11" s="28"/>
      <c r="C11" s="29"/>
      <c r="D11" s="30">
        <f>D12</f>
        <v>3294146976</v>
      </c>
      <c r="E11" s="30">
        <f>E12</f>
        <v>3205110336</v>
      </c>
      <c r="F11" s="25">
        <f t="shared" si="1"/>
        <v>-89036640</v>
      </c>
      <c r="G11" s="38"/>
      <c r="H11" s="39"/>
      <c r="I11" s="40" t="s">
        <v>52</v>
      </c>
      <c r="J11" s="30">
        <f>'[1]20년 3차 세출'!E26</f>
        <v>47000000</v>
      </c>
      <c r="K11" s="99">
        <f>'[1]20년 3차 세출'!F26</f>
        <v>45574000</v>
      </c>
      <c r="L11" s="26">
        <f t="shared" si="0"/>
        <v>-1426000</v>
      </c>
    </row>
    <row r="12" spans="1:15" s="6" customFormat="1" ht="15.75" customHeight="1" x14ac:dyDescent="0.3">
      <c r="A12" s="32"/>
      <c r="B12" s="28" t="s">
        <v>88</v>
      </c>
      <c r="C12" s="29"/>
      <c r="D12" s="30">
        <f>SUM(D13:D16)</f>
        <v>3294146976</v>
      </c>
      <c r="E12" s="30">
        <f>SUM(E13:E16)</f>
        <v>3205110336</v>
      </c>
      <c r="F12" s="25">
        <f t="shared" si="1"/>
        <v>-89036640</v>
      </c>
      <c r="G12" s="38"/>
      <c r="H12" s="44"/>
      <c r="I12" s="40" t="s">
        <v>89</v>
      </c>
      <c r="J12" s="30">
        <f>SUM('[1]20년 3차 세출'!D31)</f>
        <v>6000000</v>
      </c>
      <c r="K12" s="99">
        <f>'[1]20년 3차 세출'!F31</f>
        <v>4700000</v>
      </c>
      <c r="L12" s="26">
        <f t="shared" si="0"/>
        <v>-1300000</v>
      </c>
    </row>
    <row r="13" spans="1:15" s="6" customFormat="1" ht="15.75" customHeight="1" x14ac:dyDescent="0.3">
      <c r="A13" s="35"/>
      <c r="B13" s="45"/>
      <c r="C13" s="37" t="s">
        <v>44</v>
      </c>
      <c r="D13" s="30">
        <f>'[1]20년 3차 세입'!E15</f>
        <v>1252284976</v>
      </c>
      <c r="E13" s="30">
        <f>'[1]20년 3차 세입'!F15</f>
        <v>1201089476</v>
      </c>
      <c r="F13" s="25">
        <f t="shared" si="1"/>
        <v>-51195500</v>
      </c>
      <c r="G13" s="38"/>
      <c r="H13" s="28" t="s">
        <v>13</v>
      </c>
      <c r="I13" s="29"/>
      <c r="J13" s="30">
        <f>SUM(J14:J15)</f>
        <v>1572000</v>
      </c>
      <c r="K13" s="99">
        <f>SUM(K14:K15)</f>
        <v>1367000</v>
      </c>
      <c r="L13" s="26">
        <f t="shared" si="0"/>
        <v>-205000</v>
      </c>
    </row>
    <row r="14" spans="1:15" s="6" customFormat="1" ht="15.75" customHeight="1" x14ac:dyDescent="0.3">
      <c r="A14" s="35"/>
      <c r="B14" s="47"/>
      <c r="C14" s="37" t="s">
        <v>39</v>
      </c>
      <c r="D14" s="30">
        <f>'[1]20년 3차 세입'!E37</f>
        <v>1640293000</v>
      </c>
      <c r="E14" s="30">
        <f>'[1]20년 3차 세입'!F37</f>
        <v>1600591500</v>
      </c>
      <c r="F14" s="25">
        <f t="shared" si="1"/>
        <v>-39701500</v>
      </c>
      <c r="G14" s="38"/>
      <c r="H14" s="46"/>
      <c r="I14" s="40" t="s">
        <v>14</v>
      </c>
      <c r="J14" s="30">
        <f>'[1]20년 3차 세출'!E33</f>
        <v>12000</v>
      </c>
      <c r="K14" s="99">
        <f>'[1]20년 3차 세출'!F33</f>
        <v>12000</v>
      </c>
      <c r="L14" s="26">
        <f t="shared" si="0"/>
        <v>0</v>
      </c>
    </row>
    <row r="15" spans="1:15" s="6" customFormat="1" ht="15.75" customHeight="1" x14ac:dyDescent="0.3">
      <c r="A15" s="35"/>
      <c r="B15" s="78"/>
      <c r="C15" s="29" t="s">
        <v>62</v>
      </c>
      <c r="D15" s="30">
        <f>'[1]20년 3차 세입'!E58</f>
        <v>70698000</v>
      </c>
      <c r="E15" s="30">
        <f>'[1]20년 3차 세입'!F58</f>
        <v>70698000</v>
      </c>
      <c r="F15" s="25">
        <f t="shared" si="1"/>
        <v>0</v>
      </c>
      <c r="G15" s="38"/>
      <c r="H15" s="48"/>
      <c r="I15" s="40" t="s">
        <v>90</v>
      </c>
      <c r="J15" s="30">
        <f>'[1]20년 3차 세출'!E34</f>
        <v>1560000</v>
      </c>
      <c r="K15" s="99">
        <f>'[1]20년 3차 세출'!F34</f>
        <v>1355000</v>
      </c>
      <c r="L15" s="26">
        <f t="shared" si="0"/>
        <v>-205000</v>
      </c>
    </row>
    <row r="16" spans="1:15" s="6" customFormat="1" ht="15.75" customHeight="1" x14ac:dyDescent="0.3">
      <c r="A16" s="35"/>
      <c r="B16" s="49"/>
      <c r="C16" s="29" t="s">
        <v>91</v>
      </c>
      <c r="D16" s="30">
        <f>'[1]20년 3차 세입'!E59</f>
        <v>330871000</v>
      </c>
      <c r="E16" s="30">
        <f>'[1]20년 3차 세입'!F59</f>
        <v>332731360</v>
      </c>
      <c r="F16" s="25">
        <f t="shared" si="1"/>
        <v>1860360</v>
      </c>
      <c r="G16" s="38"/>
      <c r="H16" s="28" t="s">
        <v>15</v>
      </c>
      <c r="I16" s="29"/>
      <c r="J16" s="30">
        <f>SUM(J17:J22)</f>
        <v>71546600</v>
      </c>
      <c r="K16" s="99">
        <f>SUM(K17:K22)</f>
        <v>75206220</v>
      </c>
      <c r="L16" s="26">
        <f t="shared" si="0"/>
        <v>3659620</v>
      </c>
    </row>
    <row r="17" spans="1:12" s="6" customFormat="1" ht="15.75" customHeight="1" x14ac:dyDescent="0.3">
      <c r="A17" s="27" t="s">
        <v>16</v>
      </c>
      <c r="B17" s="28"/>
      <c r="C17" s="29"/>
      <c r="D17" s="30">
        <f>D18</f>
        <v>5000000</v>
      </c>
      <c r="E17" s="30">
        <f>E18</f>
        <v>5000000</v>
      </c>
      <c r="F17" s="25">
        <f t="shared" si="1"/>
        <v>0</v>
      </c>
      <c r="G17" s="38"/>
      <c r="H17" s="50"/>
      <c r="I17" s="40" t="s">
        <v>17</v>
      </c>
      <c r="J17" s="30">
        <f>'[1]20년 3차 세출'!E37</f>
        <v>1200000</v>
      </c>
      <c r="K17" s="99">
        <f>'[1]20년 3차 세출'!F37</f>
        <v>1200000</v>
      </c>
      <c r="L17" s="26">
        <f t="shared" si="0"/>
        <v>0</v>
      </c>
    </row>
    <row r="18" spans="1:12" s="6" customFormat="1" ht="15.75" customHeight="1" x14ac:dyDescent="0.3">
      <c r="A18" s="32"/>
      <c r="B18" s="33" t="s">
        <v>18</v>
      </c>
      <c r="C18" s="29"/>
      <c r="D18" s="30">
        <f>D19</f>
        <v>5000000</v>
      </c>
      <c r="E18" s="30">
        <f>E19</f>
        <v>5000000</v>
      </c>
      <c r="F18" s="25">
        <f t="shared" si="1"/>
        <v>0</v>
      </c>
      <c r="G18" s="38"/>
      <c r="H18" s="51"/>
      <c r="I18" s="40" t="s">
        <v>19</v>
      </c>
      <c r="J18" s="30">
        <f>'[1]20년 3차 세출'!E39</f>
        <v>13227600</v>
      </c>
      <c r="K18" s="99">
        <f>'[1]20년 3차 세출'!F39</f>
        <v>18125600</v>
      </c>
      <c r="L18" s="26">
        <f t="shared" si="0"/>
        <v>4898000</v>
      </c>
    </row>
    <row r="19" spans="1:12" s="6" customFormat="1" ht="15.75" customHeight="1" x14ac:dyDescent="0.3">
      <c r="A19" s="43"/>
      <c r="B19" s="53"/>
      <c r="C19" s="37" t="s">
        <v>20</v>
      </c>
      <c r="D19" s="30">
        <f>SUM('[1]20년 3차 세입'!D65)</f>
        <v>5000000</v>
      </c>
      <c r="E19" s="30">
        <f>SUM('[1]20년 3차 세입'!E64)</f>
        <v>5000000</v>
      </c>
      <c r="F19" s="25">
        <f t="shared" si="1"/>
        <v>0</v>
      </c>
      <c r="G19" s="38"/>
      <c r="H19" s="51"/>
      <c r="I19" s="40" t="s">
        <v>21</v>
      </c>
      <c r="J19" s="30">
        <f>SUM('[1]20년 3차 세출'!D47)</f>
        <v>13100000</v>
      </c>
      <c r="K19" s="99">
        <f>'[1]20년 3차 세출'!F47</f>
        <v>12650000</v>
      </c>
      <c r="L19" s="26">
        <f t="shared" si="0"/>
        <v>-450000</v>
      </c>
    </row>
    <row r="20" spans="1:12" s="6" customFormat="1" ht="15.75" customHeight="1" x14ac:dyDescent="0.3">
      <c r="A20" s="27" t="s">
        <v>49</v>
      </c>
      <c r="B20" s="28"/>
      <c r="C20" s="29"/>
      <c r="D20" s="30">
        <f>D21</f>
        <v>46483560</v>
      </c>
      <c r="E20" s="30">
        <f>E21</f>
        <v>46483560</v>
      </c>
      <c r="F20" s="25">
        <f t="shared" si="1"/>
        <v>0</v>
      </c>
      <c r="G20" s="38"/>
      <c r="H20" s="51"/>
      <c r="I20" s="40" t="s">
        <v>22</v>
      </c>
      <c r="J20" s="30">
        <f>SUM('[1]20년 3차 세출'!D51)</f>
        <v>2759000</v>
      </c>
      <c r="K20" s="99">
        <f>'[1]20년 3차 세출'!F51</f>
        <v>2193820</v>
      </c>
      <c r="L20" s="26">
        <f t="shared" si="0"/>
        <v>-565180</v>
      </c>
    </row>
    <row r="21" spans="1:12" s="6" customFormat="1" ht="15.75" customHeight="1" x14ac:dyDescent="0.3">
      <c r="A21" s="57"/>
      <c r="B21" s="33" t="s">
        <v>50</v>
      </c>
      <c r="C21" s="29"/>
      <c r="D21" s="30">
        <f>SUM(D22:D22)</f>
        <v>46483560</v>
      </c>
      <c r="E21" s="30">
        <f>SUM(E22:E22)</f>
        <v>46483560</v>
      </c>
      <c r="F21" s="25">
        <f t="shared" si="1"/>
        <v>0</v>
      </c>
      <c r="G21" s="38"/>
      <c r="H21" s="51"/>
      <c r="I21" s="52" t="s">
        <v>23</v>
      </c>
      <c r="J21" s="30">
        <f>'[1]20년 3차 세출'!E56</f>
        <v>1260000</v>
      </c>
      <c r="K21" s="99">
        <f>'[1]20년 3차 세출'!F56</f>
        <v>1036800</v>
      </c>
      <c r="L21" s="26">
        <f t="shared" si="0"/>
        <v>-223200</v>
      </c>
    </row>
    <row r="22" spans="1:12" s="6" customFormat="1" ht="15.75" customHeight="1" x14ac:dyDescent="0.3">
      <c r="A22" s="59"/>
      <c r="B22" s="45"/>
      <c r="C22" s="37" t="s">
        <v>24</v>
      </c>
      <c r="D22" s="24">
        <f>'[1]20년 3차 세입'!E68</f>
        <v>46483560</v>
      </c>
      <c r="E22" s="24">
        <f>'[1]20년 3차 세입'!F68</f>
        <v>46483560</v>
      </c>
      <c r="F22" s="25">
        <f t="shared" si="1"/>
        <v>0</v>
      </c>
      <c r="G22" s="54"/>
      <c r="H22" s="55"/>
      <c r="I22" s="56" t="s">
        <v>25</v>
      </c>
      <c r="J22" s="30">
        <f>'[1]20년 3차 세출'!E58</f>
        <v>40000000</v>
      </c>
      <c r="K22" s="99">
        <f>'[1]20년 3차 세출'!F58</f>
        <v>40000000</v>
      </c>
      <c r="L22" s="26">
        <f t="shared" si="0"/>
        <v>0</v>
      </c>
    </row>
    <row r="23" spans="1:12" s="6" customFormat="1" ht="15.75" customHeight="1" x14ac:dyDescent="0.3">
      <c r="A23" s="27" t="s">
        <v>41</v>
      </c>
      <c r="B23" s="28"/>
      <c r="C23" s="58"/>
      <c r="D23" s="24">
        <f>D24</f>
        <v>500000</v>
      </c>
      <c r="E23" s="24">
        <f>E24</f>
        <v>800000</v>
      </c>
      <c r="F23" s="25">
        <f t="shared" si="1"/>
        <v>300000</v>
      </c>
      <c r="G23" s="107" t="s">
        <v>26</v>
      </c>
      <c r="H23" s="108"/>
      <c r="I23" s="109"/>
      <c r="J23" s="30">
        <f>J24</f>
        <v>5388000</v>
      </c>
      <c r="K23" s="99">
        <f>K24</f>
        <v>6388000</v>
      </c>
      <c r="L23" s="26">
        <f t="shared" si="0"/>
        <v>1000000</v>
      </c>
    </row>
    <row r="24" spans="1:12" s="6" customFormat="1" ht="15.75" customHeight="1" x14ac:dyDescent="0.3">
      <c r="A24" s="32"/>
      <c r="B24" s="65" t="s">
        <v>42</v>
      </c>
      <c r="C24" s="66"/>
      <c r="D24" s="67">
        <f>SUM(D25:D27)</f>
        <v>500000</v>
      </c>
      <c r="E24" s="67">
        <f>SUM(E25:E27)</f>
        <v>800000</v>
      </c>
      <c r="F24" s="25">
        <f t="shared" si="1"/>
        <v>300000</v>
      </c>
      <c r="G24" s="38"/>
      <c r="H24" s="49" t="s">
        <v>27</v>
      </c>
      <c r="I24" s="58"/>
      <c r="J24" s="30">
        <f>SUM(J25:J27)</f>
        <v>5388000</v>
      </c>
      <c r="K24" s="99">
        <f>SUM(K25:K27)</f>
        <v>6388000</v>
      </c>
      <c r="L24" s="26">
        <f t="shared" si="0"/>
        <v>1000000</v>
      </c>
    </row>
    <row r="25" spans="1:12" s="6" customFormat="1" ht="15.75" customHeight="1" x14ac:dyDescent="0.3">
      <c r="A25" s="68"/>
      <c r="B25" s="45"/>
      <c r="C25" s="29" t="s">
        <v>92</v>
      </c>
      <c r="D25" s="30">
        <f>SUM('[1]20년 3차 세입'!D77)</f>
        <v>100000</v>
      </c>
      <c r="E25" s="30">
        <f>SUM('[1]20년 3차 세입'!E77)</f>
        <v>100000</v>
      </c>
      <c r="F25" s="25">
        <f t="shared" si="1"/>
        <v>0</v>
      </c>
      <c r="G25" s="60"/>
      <c r="H25" s="50"/>
      <c r="I25" s="40" t="s">
        <v>28</v>
      </c>
      <c r="J25" s="30">
        <f>SUM('[1]20년 3차 세출'!D63)</f>
        <v>1500000</v>
      </c>
      <c r="K25" s="99">
        <f>SUM('[1]20년 3차 세출'!E63)</f>
        <v>1500000</v>
      </c>
      <c r="L25" s="26">
        <f t="shared" si="0"/>
        <v>0</v>
      </c>
    </row>
    <row r="26" spans="1:12" s="6" customFormat="1" ht="15.75" customHeight="1" x14ac:dyDescent="0.3">
      <c r="A26" s="70"/>
      <c r="B26" s="71"/>
      <c r="C26" s="72" t="s">
        <v>51</v>
      </c>
      <c r="D26" s="30">
        <f>SUM('[1]20년 3차 세입'!D78)</f>
        <v>200000</v>
      </c>
      <c r="E26" s="30">
        <f>SUM('[1]20년 3차 세입'!E78)</f>
        <v>200000</v>
      </c>
      <c r="F26" s="25">
        <f t="shared" si="1"/>
        <v>0</v>
      </c>
      <c r="G26" s="61"/>
      <c r="H26" s="51"/>
      <c r="I26" s="62" t="s">
        <v>29</v>
      </c>
      <c r="J26" s="24">
        <f>'[1]20년 3차 세출'!E65</f>
        <v>2500000</v>
      </c>
      <c r="K26" s="98">
        <f>'[1]20년 3차 세출'!F65</f>
        <v>3500000</v>
      </c>
      <c r="L26" s="26">
        <f t="shared" si="0"/>
        <v>1000000</v>
      </c>
    </row>
    <row r="27" spans="1:12" s="6" customFormat="1" ht="15.75" customHeight="1" x14ac:dyDescent="0.3">
      <c r="A27" s="74"/>
      <c r="B27" s="75"/>
      <c r="C27" s="76" t="s">
        <v>40</v>
      </c>
      <c r="D27" s="77">
        <f>SUM('[1]20년 3차 세입'!D79)</f>
        <v>200000</v>
      </c>
      <c r="E27" s="77">
        <f>'[1]20년 3차 세입'!M79</f>
        <v>500000</v>
      </c>
      <c r="F27" s="25">
        <f t="shared" si="1"/>
        <v>300000</v>
      </c>
      <c r="G27" s="60"/>
      <c r="H27" s="51"/>
      <c r="I27" s="63" t="s">
        <v>30</v>
      </c>
      <c r="J27" s="64">
        <f>'[1]20년 3차 세출'!E66</f>
        <v>1388000</v>
      </c>
      <c r="K27" s="100">
        <f>SUM('[1]20년 3차 세출'!E66)</f>
        <v>1388000</v>
      </c>
      <c r="L27" s="26">
        <f t="shared" si="0"/>
        <v>0</v>
      </c>
    </row>
    <row r="28" spans="1:12" s="6" customFormat="1" ht="15.75" customHeight="1" x14ac:dyDescent="0.3">
      <c r="A28" s="88"/>
      <c r="B28" s="88"/>
      <c r="C28" s="89"/>
      <c r="D28" s="90"/>
      <c r="E28" s="90"/>
      <c r="F28" s="91"/>
      <c r="G28" s="107" t="s">
        <v>31</v>
      </c>
      <c r="H28" s="108"/>
      <c r="I28" s="109"/>
      <c r="J28" s="30">
        <f>J29</f>
        <v>2671344096</v>
      </c>
      <c r="K28" s="99">
        <f>K29</f>
        <v>2579133423.9998999</v>
      </c>
      <c r="L28" s="26">
        <f t="shared" si="0"/>
        <v>-92210672.000100136</v>
      </c>
    </row>
    <row r="29" spans="1:12" s="6" customFormat="1" ht="15.75" customHeight="1" x14ac:dyDescent="0.3">
      <c r="A29" s="78"/>
      <c r="B29" s="78"/>
      <c r="C29" s="79"/>
      <c r="D29" s="80"/>
      <c r="E29" s="80"/>
      <c r="F29" s="81"/>
      <c r="G29" s="69"/>
      <c r="H29" s="49" t="s">
        <v>32</v>
      </c>
      <c r="I29" s="58"/>
      <c r="J29" s="30">
        <f>SUM(J30:J33)</f>
        <v>2671344096</v>
      </c>
      <c r="K29" s="99">
        <f>SUM(K30:K33)</f>
        <v>2579133423.9998999</v>
      </c>
      <c r="L29" s="26">
        <f t="shared" si="0"/>
        <v>-92210672.000100136</v>
      </c>
    </row>
    <row r="30" spans="1:12" s="6" customFormat="1" ht="15.75" customHeight="1" x14ac:dyDescent="0.3">
      <c r="A30" s="78"/>
      <c r="B30" s="78"/>
      <c r="C30" s="79"/>
      <c r="D30" s="80"/>
      <c r="E30" s="80"/>
      <c r="F30" s="81"/>
      <c r="G30" s="73"/>
      <c r="H30" s="93"/>
      <c r="I30" s="40" t="s">
        <v>93</v>
      </c>
      <c r="J30" s="30">
        <f>'[1]20년 3차 세출'!E70</f>
        <v>293869000</v>
      </c>
      <c r="K30" s="99">
        <f>'[1]20년 3차 세출'!F70</f>
        <v>294895452</v>
      </c>
      <c r="L30" s="26">
        <f t="shared" si="0"/>
        <v>1026452</v>
      </c>
    </row>
    <row r="31" spans="1:12" s="6" customFormat="1" ht="15.75" customHeight="1" x14ac:dyDescent="0.3">
      <c r="A31" s="78"/>
      <c r="B31" s="78"/>
      <c r="C31" s="79"/>
      <c r="D31" s="80"/>
      <c r="E31" s="80"/>
      <c r="F31" s="81"/>
      <c r="G31" s="73"/>
      <c r="H31" s="94"/>
      <c r="I31" s="40" t="s">
        <v>94</v>
      </c>
      <c r="J31" s="30">
        <f>'[1]20년 3차 세출'!E146</f>
        <v>1383569956</v>
      </c>
      <c r="K31" s="99">
        <f>'[1]20년 3차 세출'!F146</f>
        <v>1289162772</v>
      </c>
      <c r="L31" s="26">
        <f t="shared" si="0"/>
        <v>-94407184</v>
      </c>
    </row>
    <row r="32" spans="1:12" s="6" customFormat="1" ht="15.75" customHeight="1" x14ac:dyDescent="0.3">
      <c r="A32" s="78"/>
      <c r="B32" s="78"/>
      <c r="C32" s="79"/>
      <c r="D32" s="80"/>
      <c r="E32" s="80"/>
      <c r="F32" s="81"/>
      <c r="G32" s="73"/>
      <c r="H32" s="94"/>
      <c r="I32" s="40" t="s">
        <v>95</v>
      </c>
      <c r="J32" s="30">
        <f>'[1]20년 3차 세출'!E195</f>
        <v>975956000</v>
      </c>
      <c r="K32" s="99">
        <f>'[1]20년 3차 세출'!F195</f>
        <v>987755999.99989998</v>
      </c>
      <c r="L32" s="26">
        <f t="shared" si="0"/>
        <v>11799999.999899983</v>
      </c>
    </row>
    <row r="33" spans="1:12" s="6" customFormat="1" ht="15.75" customHeight="1" x14ac:dyDescent="0.3">
      <c r="A33" s="78"/>
      <c r="B33" s="78"/>
      <c r="C33" s="79"/>
      <c r="D33" s="80"/>
      <c r="E33" s="80"/>
      <c r="F33" s="81"/>
      <c r="G33" s="73"/>
      <c r="H33" s="94"/>
      <c r="I33" s="40" t="s">
        <v>96</v>
      </c>
      <c r="J33" s="30">
        <f>'[1]20년 3차 세출'!E238</f>
        <v>17949140</v>
      </c>
      <c r="K33" s="99">
        <f>'[1]20년 3차 세출'!F238</f>
        <v>7319200</v>
      </c>
      <c r="L33" s="26">
        <f t="shared" si="0"/>
        <v>-10629940</v>
      </c>
    </row>
    <row r="34" spans="1:12" s="6" customFormat="1" ht="15.75" customHeight="1" x14ac:dyDescent="0.3">
      <c r="A34" s="78"/>
      <c r="B34" s="78"/>
      <c r="C34" s="79"/>
      <c r="D34" s="80"/>
      <c r="E34" s="80"/>
      <c r="F34" s="81"/>
      <c r="G34" s="107" t="s">
        <v>33</v>
      </c>
      <c r="H34" s="108"/>
      <c r="I34" s="109"/>
      <c r="J34" s="24">
        <f>J35</f>
        <v>1000000</v>
      </c>
      <c r="K34" s="98">
        <f>K35</f>
        <v>1000000</v>
      </c>
      <c r="L34" s="26">
        <f t="shared" si="0"/>
        <v>0</v>
      </c>
    </row>
    <row r="35" spans="1:12" s="6" customFormat="1" ht="15.75" customHeight="1" x14ac:dyDescent="0.3">
      <c r="A35" s="78"/>
      <c r="B35" s="78"/>
      <c r="C35" s="79"/>
      <c r="D35" s="80"/>
      <c r="E35" s="80"/>
      <c r="F35" s="81"/>
      <c r="G35" s="38"/>
      <c r="H35" s="49" t="s">
        <v>34</v>
      </c>
      <c r="I35" s="58"/>
      <c r="J35" s="24">
        <f>J36</f>
        <v>1000000</v>
      </c>
      <c r="K35" s="98">
        <f>K36</f>
        <v>1000000</v>
      </c>
      <c r="L35" s="26">
        <f t="shared" si="0"/>
        <v>0</v>
      </c>
    </row>
    <row r="36" spans="1:12" s="6" customFormat="1" ht="15.75" customHeight="1" x14ac:dyDescent="0.3">
      <c r="A36" s="78"/>
      <c r="B36" s="78"/>
      <c r="C36" s="79"/>
      <c r="D36" s="80"/>
      <c r="E36" s="80"/>
      <c r="F36" s="81"/>
      <c r="G36" s="83"/>
      <c r="H36" s="82"/>
      <c r="I36" s="40" t="s">
        <v>97</v>
      </c>
      <c r="J36" s="24">
        <f>SUM('[1]20년 3차 세출'!D245)</f>
        <v>1000000</v>
      </c>
      <c r="K36" s="98">
        <f>SUM('[1]20년 3차 세출'!E245)</f>
        <v>1000000</v>
      </c>
      <c r="L36" s="26">
        <f t="shared" si="0"/>
        <v>0</v>
      </c>
    </row>
    <row r="37" spans="1:12" s="6" customFormat="1" ht="15.75" customHeight="1" x14ac:dyDescent="0.3">
      <c r="A37" s="78"/>
      <c r="B37" s="78"/>
      <c r="C37" s="79"/>
      <c r="D37" s="80"/>
      <c r="E37" s="80"/>
      <c r="F37" s="81"/>
      <c r="G37" s="110" t="s">
        <v>36</v>
      </c>
      <c r="H37" s="111"/>
      <c r="I37" s="112"/>
      <c r="J37" s="30">
        <f>J38</f>
        <v>43692960</v>
      </c>
      <c r="K37" s="99">
        <f>K38</f>
        <v>41980012</v>
      </c>
      <c r="L37" s="26">
        <f t="shared" si="0"/>
        <v>-1712948</v>
      </c>
    </row>
    <row r="38" spans="1:12" s="6" customFormat="1" ht="15.75" customHeight="1" x14ac:dyDescent="0.3">
      <c r="A38" s="78"/>
      <c r="B38" s="78"/>
      <c r="C38" s="79"/>
      <c r="D38" s="80"/>
      <c r="E38" s="80"/>
      <c r="F38" s="81"/>
      <c r="G38" s="95"/>
      <c r="H38" s="84">
        <v>71</v>
      </c>
      <c r="I38" s="66" t="s">
        <v>98</v>
      </c>
      <c r="J38" s="64">
        <f>SUM(J39:J40)</f>
        <v>43692960</v>
      </c>
      <c r="K38" s="100">
        <f>SUM(K39:K40)</f>
        <v>41980012</v>
      </c>
      <c r="L38" s="26">
        <f t="shared" si="0"/>
        <v>-1712948</v>
      </c>
    </row>
    <row r="39" spans="1:12" s="6" customFormat="1" ht="15.75" customHeight="1" x14ac:dyDescent="0.3">
      <c r="A39" s="78"/>
      <c r="B39" s="78"/>
      <c r="C39" s="79"/>
      <c r="D39" s="80"/>
      <c r="E39" s="80"/>
      <c r="F39" s="81"/>
      <c r="G39" s="60"/>
      <c r="H39" s="50"/>
      <c r="I39" s="40" t="s">
        <v>56</v>
      </c>
      <c r="J39" s="30">
        <f>'[1]20년 3차 세출'!E248</f>
        <v>25778881</v>
      </c>
      <c r="K39" s="99">
        <f>'[1]20년 3차 세출'!F248</f>
        <v>24056373</v>
      </c>
      <c r="L39" s="26">
        <f t="shared" si="0"/>
        <v>-1722508</v>
      </c>
    </row>
    <row r="40" spans="1:12" s="6" customFormat="1" ht="15.75" customHeight="1" x14ac:dyDescent="0.3">
      <c r="A40" s="78"/>
      <c r="B40" s="78"/>
      <c r="C40" s="79"/>
      <c r="D40" s="80"/>
      <c r="E40" s="80"/>
      <c r="F40" s="81"/>
      <c r="G40" s="85"/>
      <c r="H40" s="86"/>
      <c r="I40" s="87" t="s">
        <v>55</v>
      </c>
      <c r="J40" s="77">
        <f>'[1]20년 3차 세출'!E249</f>
        <v>17914079</v>
      </c>
      <c r="K40" s="101">
        <f>'[1]20년 3차 세출'!F249</f>
        <v>17923639</v>
      </c>
      <c r="L40" s="104">
        <f t="shared" si="0"/>
        <v>9560</v>
      </c>
    </row>
    <row r="41" spans="1:12" s="6" customFormat="1" ht="13.5" customHeight="1" x14ac:dyDescent="0.3">
      <c r="A41" s="78"/>
      <c r="B41" s="78"/>
      <c r="C41" s="79"/>
      <c r="D41" s="80"/>
      <c r="E41" s="80"/>
      <c r="F41" s="81"/>
      <c r="G41" s="16"/>
      <c r="H41" s="16"/>
      <c r="I41" s="17"/>
      <c r="J41" s="16"/>
      <c r="K41" s="102"/>
      <c r="L41" s="18"/>
    </row>
    <row r="42" spans="1:12" s="6" customFormat="1" ht="13.5" customHeight="1" x14ac:dyDescent="0.3">
      <c r="A42" s="78"/>
      <c r="B42" s="78"/>
      <c r="C42" s="79"/>
      <c r="D42" s="80"/>
      <c r="E42" s="80"/>
      <c r="F42" s="81"/>
      <c r="G42" s="80"/>
      <c r="H42" s="80"/>
      <c r="I42" s="80"/>
      <c r="J42" s="4"/>
      <c r="K42" s="103"/>
      <c r="L42" s="3"/>
    </row>
    <row r="43" spans="1:12" s="6" customFormat="1" ht="13.5" customHeight="1" x14ac:dyDescent="0.3">
      <c r="A43" s="78"/>
      <c r="B43" s="78"/>
      <c r="C43" s="79"/>
      <c r="D43" s="80"/>
      <c r="E43" s="80"/>
      <c r="F43" s="80"/>
      <c r="G43" s="80"/>
      <c r="H43" s="80"/>
      <c r="I43" s="80"/>
      <c r="J43" s="4"/>
      <c r="K43" s="103"/>
      <c r="L43" s="3"/>
    </row>
    <row r="44" spans="1:12" s="6" customFormat="1" ht="13.5" customHeight="1" x14ac:dyDescent="0.3">
      <c r="A44" s="78"/>
      <c r="B44" s="78"/>
      <c r="C44" s="79"/>
      <c r="D44" s="80"/>
      <c r="E44" s="80"/>
      <c r="F44" s="80"/>
      <c r="G44" s="80"/>
      <c r="H44" s="80"/>
      <c r="I44" s="80"/>
      <c r="J44" s="4"/>
      <c r="K44" s="103"/>
      <c r="L44" s="3"/>
    </row>
    <row r="45" spans="1:12" s="6" customFormat="1" ht="13.5" customHeight="1" x14ac:dyDescent="0.3">
      <c r="A45" s="78"/>
      <c r="B45" s="78"/>
      <c r="C45" s="79"/>
      <c r="D45" s="78"/>
      <c r="E45" s="80"/>
      <c r="F45" s="80"/>
      <c r="G45" s="4"/>
      <c r="H45" s="4"/>
      <c r="I45" s="5"/>
      <c r="J45" s="4"/>
      <c r="K45" s="103"/>
      <c r="L45" s="3"/>
    </row>
    <row r="46" spans="1:12" s="6" customFormat="1" ht="13.5" customHeight="1" x14ac:dyDescent="0.3">
      <c r="A46" s="78"/>
      <c r="B46" s="78"/>
      <c r="C46" s="79"/>
      <c r="D46" s="78"/>
      <c r="E46" s="80"/>
      <c r="F46" s="80"/>
      <c r="G46" s="4"/>
      <c r="H46" s="4"/>
      <c r="I46" s="5"/>
      <c r="J46" s="4"/>
      <c r="K46" s="103"/>
      <c r="L46" s="3"/>
    </row>
    <row r="47" spans="1:12" s="6" customFormat="1" ht="13.5" customHeight="1" x14ac:dyDescent="0.3">
      <c r="A47" s="19"/>
      <c r="B47" s="19"/>
      <c r="C47" s="20"/>
      <c r="D47" s="19"/>
      <c r="E47" s="92"/>
      <c r="F47" s="92"/>
      <c r="G47" s="4"/>
      <c r="H47" s="4"/>
      <c r="I47" s="5"/>
      <c r="J47" s="4"/>
      <c r="K47" s="103"/>
      <c r="L47" s="3"/>
    </row>
    <row r="48" spans="1:12" s="6" customFormat="1" ht="13.5" customHeight="1" x14ac:dyDescent="0.3">
      <c r="A48" s="19"/>
      <c r="B48" s="19"/>
      <c r="C48" s="20"/>
      <c r="D48" s="19"/>
      <c r="E48" s="92"/>
      <c r="F48" s="92"/>
      <c r="G48" s="4"/>
      <c r="H48" s="4"/>
      <c r="I48" s="5"/>
      <c r="J48" s="4"/>
      <c r="K48" s="103"/>
      <c r="L48" s="3"/>
    </row>
    <row r="49" spans="1:12" s="6" customFormat="1" ht="13.5" customHeight="1" x14ac:dyDescent="0.3">
      <c r="A49" s="19"/>
      <c r="B49" s="19"/>
      <c r="C49" s="20"/>
      <c r="D49" s="19"/>
      <c r="E49" s="92"/>
      <c r="F49" s="92"/>
      <c r="G49" s="4"/>
      <c r="H49" s="4"/>
      <c r="I49" s="5"/>
      <c r="J49" s="4"/>
      <c r="K49" s="103"/>
      <c r="L49" s="3"/>
    </row>
    <row r="50" spans="1:12" s="6" customFormat="1" ht="13.5" customHeight="1" x14ac:dyDescent="0.3">
      <c r="A50" s="19"/>
      <c r="B50" s="19"/>
      <c r="C50" s="20"/>
      <c r="D50" s="19"/>
      <c r="E50" s="92"/>
      <c r="F50" s="92"/>
      <c r="G50" s="4"/>
      <c r="H50" s="4"/>
      <c r="I50" s="5"/>
      <c r="J50" s="4"/>
      <c r="K50" s="103"/>
      <c r="L50" s="3"/>
    </row>
    <row r="51" spans="1:12" s="6" customFormat="1" ht="13.5" customHeight="1" x14ac:dyDescent="0.3">
      <c r="A51" s="21"/>
      <c r="B51" s="21"/>
      <c r="C51" s="22"/>
      <c r="D51" s="21"/>
      <c r="E51" s="3"/>
      <c r="F51" s="3"/>
      <c r="G51" s="4"/>
      <c r="H51" s="4"/>
      <c r="I51" s="5"/>
      <c r="J51" s="4"/>
      <c r="K51" s="103"/>
      <c r="L51" s="3"/>
    </row>
    <row r="52" spans="1:12" s="6" customFormat="1" ht="13.5" customHeight="1" x14ac:dyDescent="0.3">
      <c r="A52" s="21"/>
      <c r="B52" s="21"/>
      <c r="C52" s="22"/>
      <c r="D52" s="21"/>
      <c r="E52" s="3"/>
      <c r="F52" s="3"/>
      <c r="G52" s="4"/>
      <c r="H52" s="4"/>
      <c r="I52" s="5"/>
      <c r="J52" s="4"/>
      <c r="K52" s="103"/>
      <c r="L52" s="3"/>
    </row>
    <row r="53" spans="1:12" s="6" customFormat="1" ht="13.5" x14ac:dyDescent="0.3">
      <c r="A53" s="21"/>
      <c r="B53" s="21"/>
      <c r="C53" s="22"/>
      <c r="D53" s="21"/>
      <c r="E53" s="3"/>
      <c r="F53" s="3"/>
      <c r="G53" s="4"/>
      <c r="H53" s="4"/>
      <c r="I53" s="5"/>
      <c r="J53" s="4"/>
      <c r="K53" s="103"/>
      <c r="L53" s="3"/>
    </row>
    <row r="54" spans="1:12" s="6" customFormat="1" ht="13.5" x14ac:dyDescent="0.3">
      <c r="A54" s="21"/>
      <c r="B54" s="21"/>
      <c r="C54" s="22"/>
      <c r="D54" s="21"/>
      <c r="E54" s="3"/>
      <c r="F54" s="3"/>
      <c r="G54" s="4"/>
      <c r="H54" s="4"/>
      <c r="I54" s="5"/>
      <c r="J54" s="4"/>
      <c r="K54" s="103"/>
      <c r="L54" s="3"/>
    </row>
    <row r="55" spans="1:12" s="6" customFormat="1" ht="13.5" x14ac:dyDescent="0.3">
      <c r="A55" s="21"/>
      <c r="B55" s="21"/>
      <c r="C55" s="22"/>
      <c r="D55" s="21"/>
      <c r="E55" s="3"/>
      <c r="F55" s="3"/>
      <c r="G55" s="4"/>
      <c r="H55" s="4"/>
      <c r="I55" s="5"/>
      <c r="J55" s="4"/>
      <c r="K55" s="103"/>
      <c r="L55" s="3"/>
    </row>
    <row r="56" spans="1:12" s="6" customFormat="1" ht="13.5" x14ac:dyDescent="0.3">
      <c r="A56" s="21"/>
      <c r="B56" s="21"/>
      <c r="C56" s="22"/>
      <c r="D56" s="21"/>
      <c r="E56" s="3"/>
      <c r="F56" s="3"/>
      <c r="G56" s="4"/>
      <c r="H56" s="4"/>
      <c r="I56" s="5"/>
      <c r="J56" s="4"/>
      <c r="K56" s="103"/>
      <c r="L56" s="3"/>
    </row>
    <row r="57" spans="1:12" s="6" customFormat="1" ht="13.5" x14ac:dyDescent="0.3">
      <c r="A57" s="21"/>
      <c r="B57" s="21"/>
      <c r="C57" s="22"/>
      <c r="D57" s="21"/>
      <c r="E57" s="3"/>
      <c r="F57" s="3"/>
      <c r="G57" s="4"/>
      <c r="H57" s="4"/>
      <c r="I57" s="5"/>
      <c r="J57" s="4"/>
      <c r="K57" s="103"/>
      <c r="L57" s="3"/>
    </row>
    <row r="58" spans="1:12" s="6" customFormat="1" ht="13.5" x14ac:dyDescent="0.3">
      <c r="A58" s="21"/>
      <c r="B58" s="21"/>
      <c r="C58" s="22"/>
      <c r="D58" s="21"/>
      <c r="E58" s="3"/>
      <c r="F58" s="3"/>
      <c r="G58" s="4"/>
      <c r="H58" s="4"/>
      <c r="I58" s="5"/>
      <c r="J58" s="4"/>
      <c r="K58" s="103"/>
      <c r="L58" s="3"/>
    </row>
    <row r="59" spans="1:12" s="6" customFormat="1" ht="13.5" x14ac:dyDescent="0.3">
      <c r="A59" s="21"/>
      <c r="B59" s="21"/>
      <c r="C59" s="22"/>
      <c r="D59" s="21"/>
      <c r="E59" s="3"/>
      <c r="F59" s="3"/>
      <c r="G59" s="4"/>
      <c r="H59" s="4"/>
      <c r="I59" s="5"/>
      <c r="J59" s="4"/>
      <c r="K59" s="103"/>
      <c r="L59" s="3"/>
    </row>
    <row r="60" spans="1:12" s="6" customFormat="1" ht="13.5" x14ac:dyDescent="0.3">
      <c r="A60" s="21"/>
      <c r="B60" s="21"/>
      <c r="C60" s="22"/>
      <c r="D60" s="21"/>
      <c r="E60" s="3"/>
      <c r="F60" s="3"/>
      <c r="G60" s="4"/>
      <c r="H60" s="4"/>
      <c r="I60" s="5"/>
      <c r="J60" s="4"/>
      <c r="K60" s="103"/>
      <c r="L60" s="3"/>
    </row>
    <row r="61" spans="1:12" s="6" customFormat="1" ht="13.5" x14ac:dyDescent="0.3">
      <c r="A61" s="21"/>
      <c r="B61" s="21"/>
      <c r="C61" s="22"/>
      <c r="D61" s="21"/>
      <c r="E61" s="3"/>
      <c r="F61" s="3"/>
      <c r="G61" s="4"/>
      <c r="H61" s="4"/>
      <c r="I61" s="5"/>
      <c r="J61" s="4"/>
      <c r="K61" s="103"/>
      <c r="L61" s="3"/>
    </row>
    <row r="62" spans="1:12" s="6" customFormat="1" ht="13.5" x14ac:dyDescent="0.3">
      <c r="A62" s="21"/>
      <c r="B62" s="21"/>
      <c r="C62" s="22"/>
      <c r="D62" s="21"/>
      <c r="E62" s="3"/>
      <c r="F62" s="3"/>
      <c r="G62" s="4"/>
      <c r="H62" s="4"/>
      <c r="I62" s="5"/>
      <c r="J62" s="4"/>
      <c r="K62" s="103"/>
      <c r="L62" s="3"/>
    </row>
    <row r="63" spans="1:12" s="6" customFormat="1" ht="13.5" x14ac:dyDescent="0.3">
      <c r="A63" s="21"/>
      <c r="B63" s="21"/>
      <c r="C63" s="22"/>
      <c r="D63" s="21"/>
      <c r="E63" s="3"/>
      <c r="F63" s="3"/>
      <c r="G63" s="4"/>
      <c r="H63" s="4"/>
      <c r="I63" s="5"/>
      <c r="J63" s="4"/>
      <c r="K63" s="103"/>
      <c r="L63" s="3"/>
    </row>
    <row r="64" spans="1:12" s="6" customFormat="1" ht="13.5" x14ac:dyDescent="0.3">
      <c r="A64" s="21"/>
      <c r="B64" s="21"/>
      <c r="C64" s="22"/>
      <c r="D64" s="21"/>
      <c r="E64" s="3"/>
      <c r="F64" s="3"/>
      <c r="G64" s="4"/>
      <c r="H64" s="4"/>
      <c r="I64" s="5"/>
      <c r="J64" s="4"/>
      <c r="K64" s="103"/>
      <c r="L64" s="3"/>
    </row>
    <row r="65" spans="1:12" s="6" customFormat="1" ht="13.5" x14ac:dyDescent="0.3">
      <c r="A65" s="21"/>
      <c r="B65" s="21"/>
      <c r="C65" s="22"/>
      <c r="D65" s="21"/>
      <c r="E65" s="3"/>
      <c r="F65" s="3"/>
      <c r="G65" s="4"/>
      <c r="H65" s="4"/>
      <c r="I65" s="5"/>
      <c r="J65" s="4"/>
      <c r="K65" s="103"/>
      <c r="L65" s="3"/>
    </row>
    <row r="66" spans="1:12" s="6" customFormat="1" ht="13.5" x14ac:dyDescent="0.3">
      <c r="A66" s="21"/>
      <c r="B66" s="21"/>
      <c r="C66" s="22"/>
      <c r="D66" s="21"/>
      <c r="E66" s="3"/>
      <c r="F66" s="3"/>
      <c r="G66" s="4"/>
      <c r="H66" s="4"/>
      <c r="I66" s="5"/>
      <c r="J66" s="4"/>
      <c r="K66" s="103"/>
      <c r="L66" s="3"/>
    </row>
    <row r="67" spans="1:12" s="6" customFormat="1" ht="13.5" x14ac:dyDescent="0.3">
      <c r="A67" s="21"/>
      <c r="B67" s="21"/>
      <c r="C67" s="22"/>
      <c r="D67" s="21"/>
      <c r="E67" s="3"/>
      <c r="F67" s="3"/>
      <c r="G67" s="4"/>
      <c r="H67" s="4"/>
      <c r="I67" s="5"/>
      <c r="J67" s="4"/>
      <c r="K67" s="103"/>
      <c r="L67" s="3"/>
    </row>
    <row r="68" spans="1:12" s="6" customFormat="1" ht="13.5" x14ac:dyDescent="0.3">
      <c r="A68" s="21"/>
      <c r="B68" s="21"/>
      <c r="C68" s="22"/>
      <c r="D68" s="21"/>
      <c r="E68" s="3"/>
      <c r="F68" s="3"/>
      <c r="G68" s="4"/>
      <c r="H68" s="4"/>
      <c r="I68" s="5"/>
      <c r="J68" s="4"/>
      <c r="K68" s="103"/>
      <c r="L68" s="3"/>
    </row>
    <row r="69" spans="1:12" s="6" customFormat="1" ht="13.5" x14ac:dyDescent="0.3">
      <c r="A69" s="21"/>
      <c r="B69" s="21"/>
      <c r="C69" s="22"/>
      <c r="D69" s="21"/>
      <c r="E69" s="3"/>
      <c r="F69" s="3"/>
      <c r="G69" s="4"/>
      <c r="H69" s="4"/>
      <c r="I69" s="5"/>
      <c r="J69" s="4"/>
      <c r="K69" s="103"/>
      <c r="L69" s="3"/>
    </row>
    <row r="70" spans="1:12" s="6" customFormat="1" ht="13.5" x14ac:dyDescent="0.3">
      <c r="A70" s="21"/>
      <c r="B70" s="21"/>
      <c r="C70" s="22"/>
      <c r="D70" s="21"/>
      <c r="E70" s="3"/>
      <c r="F70" s="3"/>
      <c r="G70" s="4"/>
      <c r="H70" s="4"/>
      <c r="I70" s="5"/>
      <c r="J70" s="4"/>
      <c r="K70" s="103"/>
      <c r="L70" s="3"/>
    </row>
    <row r="71" spans="1:12" s="6" customFormat="1" ht="13.5" x14ac:dyDescent="0.3">
      <c r="A71" s="21"/>
      <c r="B71" s="21"/>
      <c r="C71" s="22"/>
      <c r="D71" s="21"/>
      <c r="E71" s="3"/>
      <c r="F71" s="3"/>
      <c r="G71" s="4"/>
      <c r="H71" s="4"/>
      <c r="I71" s="5"/>
      <c r="J71" s="4"/>
      <c r="K71" s="103"/>
      <c r="L71" s="3"/>
    </row>
    <row r="72" spans="1:12" s="6" customFormat="1" ht="13.5" x14ac:dyDescent="0.3">
      <c r="A72" s="21"/>
      <c r="B72" s="21"/>
      <c r="C72" s="22"/>
      <c r="D72" s="21"/>
      <c r="E72" s="3"/>
      <c r="F72" s="3"/>
      <c r="G72" s="4"/>
      <c r="H72" s="4"/>
      <c r="I72" s="5"/>
      <c r="J72" s="4"/>
      <c r="K72" s="103"/>
      <c r="L72" s="3"/>
    </row>
    <row r="73" spans="1:12" s="6" customFormat="1" ht="13.5" x14ac:dyDescent="0.3">
      <c r="A73" s="21"/>
      <c r="B73" s="21"/>
      <c r="C73" s="22"/>
      <c r="D73" s="21"/>
      <c r="E73" s="3"/>
      <c r="F73" s="3"/>
      <c r="G73" s="4"/>
      <c r="H73" s="4"/>
      <c r="I73" s="5"/>
      <c r="J73" s="4"/>
      <c r="K73" s="103"/>
      <c r="L73" s="3"/>
    </row>
    <row r="74" spans="1:12" s="6" customFormat="1" ht="13.5" x14ac:dyDescent="0.3">
      <c r="A74" s="21"/>
      <c r="B74" s="21"/>
      <c r="C74" s="22"/>
      <c r="D74" s="21"/>
      <c r="E74" s="3"/>
      <c r="F74" s="3"/>
      <c r="G74" s="4"/>
      <c r="H74" s="4"/>
      <c r="I74" s="5"/>
      <c r="J74" s="4"/>
      <c r="K74" s="103"/>
      <c r="L74" s="3"/>
    </row>
    <row r="75" spans="1:12" s="6" customFormat="1" ht="13.5" x14ac:dyDescent="0.3">
      <c r="A75" s="21"/>
      <c r="B75" s="21"/>
      <c r="C75" s="22"/>
      <c r="D75" s="21"/>
      <c r="E75" s="3"/>
      <c r="F75" s="3"/>
      <c r="G75" s="4"/>
      <c r="H75" s="4"/>
      <c r="I75" s="5"/>
      <c r="J75" s="4"/>
      <c r="K75" s="103"/>
      <c r="L75" s="3"/>
    </row>
    <row r="76" spans="1:12" s="6" customFormat="1" ht="13.5" x14ac:dyDescent="0.3">
      <c r="A76" s="21"/>
      <c r="B76" s="21"/>
      <c r="C76" s="22"/>
      <c r="D76" s="21"/>
      <c r="E76" s="3"/>
      <c r="F76" s="3"/>
      <c r="G76" s="4"/>
      <c r="H76" s="4"/>
      <c r="I76" s="5"/>
      <c r="J76" s="4"/>
      <c r="K76" s="103"/>
      <c r="L76" s="3"/>
    </row>
    <row r="77" spans="1:12" s="6" customFormat="1" ht="13.5" x14ac:dyDescent="0.3">
      <c r="A77" s="21"/>
      <c r="B77" s="21"/>
      <c r="C77" s="22"/>
      <c r="D77" s="21"/>
      <c r="E77" s="3"/>
      <c r="F77" s="3"/>
      <c r="G77" s="4"/>
      <c r="H77" s="4"/>
      <c r="I77" s="5"/>
      <c r="J77" s="4"/>
      <c r="K77" s="103"/>
      <c r="L77" s="3"/>
    </row>
    <row r="78" spans="1:12" s="6" customFormat="1" ht="13.5" x14ac:dyDescent="0.3">
      <c r="A78" s="21"/>
      <c r="B78" s="21"/>
      <c r="C78" s="22"/>
      <c r="D78" s="21"/>
      <c r="E78" s="3"/>
      <c r="F78" s="3"/>
      <c r="G78" s="4"/>
      <c r="H78" s="4"/>
      <c r="I78" s="5"/>
      <c r="J78" s="4"/>
      <c r="K78" s="103"/>
      <c r="L78" s="3"/>
    </row>
    <row r="79" spans="1:12" s="6" customFormat="1" ht="13.5" x14ac:dyDescent="0.3">
      <c r="A79" s="21"/>
      <c r="B79" s="21"/>
      <c r="C79" s="22"/>
      <c r="D79" s="21"/>
      <c r="E79" s="3"/>
      <c r="F79" s="3"/>
      <c r="G79" s="4"/>
      <c r="H79" s="4"/>
      <c r="I79" s="5"/>
      <c r="J79" s="4"/>
      <c r="K79" s="103"/>
      <c r="L79" s="3"/>
    </row>
    <row r="80" spans="1:12" s="6" customFormat="1" ht="13.5" x14ac:dyDescent="0.3">
      <c r="A80" s="21"/>
      <c r="B80" s="21"/>
      <c r="C80" s="22"/>
      <c r="D80" s="21"/>
      <c r="E80" s="3"/>
      <c r="F80" s="3"/>
      <c r="G80" s="4"/>
      <c r="H80" s="4"/>
      <c r="I80" s="5"/>
      <c r="J80" s="4"/>
      <c r="K80" s="103"/>
      <c r="L80" s="3"/>
    </row>
  </sheetData>
  <mergeCells count="10">
    <mergeCell ref="G23:I23"/>
    <mergeCell ref="G28:I28"/>
    <mergeCell ref="G34:I34"/>
    <mergeCell ref="G37:I37"/>
    <mergeCell ref="A1:L1"/>
    <mergeCell ref="A2:E2"/>
    <mergeCell ref="A3:F3"/>
    <mergeCell ref="G3:L3"/>
    <mergeCell ref="A5:C5"/>
    <mergeCell ref="G5:I5"/>
  </mergeCells>
  <phoneticPr fontId="4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zoomScaleNormal="100" workbookViewId="0">
      <selection sqref="A1:L1"/>
    </sheetView>
  </sheetViews>
  <sheetFormatPr defaultColWidth="9" defaultRowHeight="15" customHeight="1" x14ac:dyDescent="0.3"/>
  <cols>
    <col min="1" max="1" width="2.5" style="21" customWidth="1"/>
    <col min="2" max="2" width="2.625" style="21" customWidth="1"/>
    <col min="3" max="3" width="13.875" style="22" customWidth="1"/>
    <col min="4" max="4" width="11.75" style="21" customWidth="1"/>
    <col min="5" max="5" width="12.875" style="3" customWidth="1"/>
    <col min="6" max="6" width="11.25" style="3" customWidth="1"/>
    <col min="7" max="8" width="2.875" style="4" customWidth="1"/>
    <col min="9" max="9" width="15.5" style="5" customWidth="1"/>
    <col min="10" max="10" width="12.875" style="4" bestFit="1" customWidth="1"/>
    <col min="11" max="11" width="13.125" style="103" customWidth="1"/>
    <col min="12" max="12" width="11.25" style="3" customWidth="1"/>
    <col min="13" max="13" width="19.5" style="2" bestFit="1" customWidth="1"/>
    <col min="14" max="16384" width="9" style="2"/>
  </cols>
  <sheetData>
    <row r="1" spans="1:15" ht="32.25" customHeight="1" x14ac:dyDescent="0.3">
      <c r="A1" s="113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"/>
      <c r="N1" s="1"/>
      <c r="O1" s="1"/>
    </row>
    <row r="2" spans="1:15" ht="23.25" customHeight="1" x14ac:dyDescent="0.3">
      <c r="A2" s="114" t="s">
        <v>64</v>
      </c>
      <c r="B2" s="114"/>
      <c r="C2" s="114"/>
      <c r="D2" s="114"/>
      <c r="E2" s="114"/>
      <c r="K2" s="97"/>
      <c r="L2" s="23" t="s">
        <v>65</v>
      </c>
    </row>
    <row r="3" spans="1:15" s="6" customFormat="1" ht="15" customHeight="1" x14ac:dyDescent="0.3">
      <c r="A3" s="115" t="s">
        <v>0</v>
      </c>
      <c r="B3" s="116"/>
      <c r="C3" s="116"/>
      <c r="D3" s="116"/>
      <c r="E3" s="116"/>
      <c r="F3" s="117"/>
      <c r="G3" s="118" t="s">
        <v>1</v>
      </c>
      <c r="H3" s="119"/>
      <c r="I3" s="119"/>
      <c r="J3" s="119"/>
      <c r="K3" s="119"/>
      <c r="L3" s="120"/>
    </row>
    <row r="4" spans="1:15" s="6" customFormat="1" ht="28.5" customHeight="1" x14ac:dyDescent="0.3">
      <c r="A4" s="7" t="s">
        <v>2</v>
      </c>
      <c r="B4" s="8" t="s">
        <v>3</v>
      </c>
      <c r="C4" s="9" t="s">
        <v>4</v>
      </c>
      <c r="D4" s="9" t="s">
        <v>66</v>
      </c>
      <c r="E4" s="9" t="s">
        <v>69</v>
      </c>
      <c r="F4" s="10" t="s">
        <v>5</v>
      </c>
      <c r="G4" s="11" t="s">
        <v>2</v>
      </c>
      <c r="H4" s="12" t="s">
        <v>3</v>
      </c>
      <c r="I4" s="13" t="s">
        <v>4</v>
      </c>
      <c r="J4" s="9" t="s">
        <v>67</v>
      </c>
      <c r="K4" s="9" t="s">
        <v>69</v>
      </c>
      <c r="L4" s="14" t="s">
        <v>5</v>
      </c>
      <c r="M4" s="105"/>
    </row>
    <row r="5" spans="1:15" s="15" customFormat="1" ht="15.75" customHeight="1" x14ac:dyDescent="0.3">
      <c r="A5" s="121" t="s">
        <v>6</v>
      </c>
      <c r="B5" s="122"/>
      <c r="C5" s="123"/>
      <c r="D5" s="24">
        <v>3261719896</v>
      </c>
      <c r="E5" s="24">
        <v>2824595990</v>
      </c>
      <c r="F5" s="25">
        <v>-437123906</v>
      </c>
      <c r="G5" s="124" t="s">
        <v>38</v>
      </c>
      <c r="H5" s="125"/>
      <c r="I5" s="126"/>
      <c r="J5" s="24">
        <v>3261719896</v>
      </c>
      <c r="K5" s="98">
        <v>2824595990</v>
      </c>
      <c r="L5" s="26">
        <v>-437123906</v>
      </c>
      <c r="M5" s="106"/>
    </row>
    <row r="6" spans="1:15" s="6" customFormat="1" ht="15.75" customHeight="1" x14ac:dyDescent="0.3">
      <c r="A6" s="27" t="s">
        <v>7</v>
      </c>
      <c r="B6" s="28"/>
      <c r="C6" s="29"/>
      <c r="D6" s="30">
        <v>4326000</v>
      </c>
      <c r="E6" s="30">
        <v>15565000</v>
      </c>
      <c r="F6" s="25">
        <v>11239000</v>
      </c>
      <c r="G6" s="31" t="s">
        <v>8</v>
      </c>
      <c r="H6" s="28"/>
      <c r="I6" s="29"/>
      <c r="J6" s="30">
        <v>633218460</v>
      </c>
      <c r="K6" s="99">
        <v>679472000</v>
      </c>
      <c r="L6" s="26">
        <v>46253540</v>
      </c>
      <c r="M6" s="105"/>
    </row>
    <row r="7" spans="1:15" s="6" customFormat="1" ht="15.75" customHeight="1" x14ac:dyDescent="0.3">
      <c r="A7" s="32"/>
      <c r="B7" s="33" t="s">
        <v>45</v>
      </c>
      <c r="C7" s="29"/>
      <c r="D7" s="30">
        <v>4326000</v>
      </c>
      <c r="E7" s="30">
        <v>15565000</v>
      </c>
      <c r="F7" s="25">
        <v>11239000</v>
      </c>
      <c r="G7" s="34"/>
      <c r="H7" s="33" t="s">
        <v>9</v>
      </c>
      <c r="I7" s="29"/>
      <c r="J7" s="99">
        <v>556645240</v>
      </c>
      <c r="K7" s="99">
        <v>606777900</v>
      </c>
      <c r="L7" s="26">
        <v>50132660</v>
      </c>
      <c r="M7" s="105"/>
    </row>
    <row r="8" spans="1:15" s="6" customFormat="1" ht="24.75" customHeight="1" x14ac:dyDescent="0.3">
      <c r="A8" s="35"/>
      <c r="B8" s="36"/>
      <c r="C8" s="96" t="s">
        <v>61</v>
      </c>
      <c r="D8" s="30">
        <v>3140000</v>
      </c>
      <c r="E8" s="30">
        <v>14600000</v>
      </c>
      <c r="F8" s="25">
        <v>11460000</v>
      </c>
      <c r="G8" s="38"/>
      <c r="H8" s="39"/>
      <c r="I8" s="40" t="s">
        <v>10</v>
      </c>
      <c r="J8" s="30">
        <v>420767400</v>
      </c>
      <c r="K8" s="99">
        <v>456465900</v>
      </c>
      <c r="L8" s="26">
        <v>35698500</v>
      </c>
      <c r="M8" s="105"/>
    </row>
    <row r="9" spans="1:15" s="6" customFormat="1" ht="15.75" customHeight="1" x14ac:dyDescent="0.3">
      <c r="A9" s="35"/>
      <c r="B9" s="41"/>
      <c r="C9" s="42" t="s">
        <v>59</v>
      </c>
      <c r="D9" s="30">
        <v>18000</v>
      </c>
      <c r="E9" s="30">
        <v>0</v>
      </c>
      <c r="F9" s="25">
        <v>-18000</v>
      </c>
      <c r="G9" s="38"/>
      <c r="H9" s="39"/>
      <c r="I9" s="40" t="s">
        <v>54</v>
      </c>
      <c r="J9" s="30">
        <v>46820280</v>
      </c>
      <c r="K9" s="99">
        <v>51528000</v>
      </c>
      <c r="L9" s="26">
        <v>4707720</v>
      </c>
    </row>
    <row r="10" spans="1:15" s="6" customFormat="1" ht="15.75" customHeight="1" x14ac:dyDescent="0.3">
      <c r="A10" s="35"/>
      <c r="B10" s="41"/>
      <c r="C10" s="42" t="s">
        <v>60</v>
      </c>
      <c r="D10" s="30">
        <v>1168000</v>
      </c>
      <c r="E10" s="30">
        <v>965000</v>
      </c>
      <c r="F10" s="25">
        <v>-203000</v>
      </c>
      <c r="G10" s="38"/>
      <c r="H10" s="39"/>
      <c r="I10" s="40" t="s">
        <v>11</v>
      </c>
      <c r="J10" s="30">
        <v>38783560</v>
      </c>
      <c r="K10" s="99">
        <v>42333000</v>
      </c>
      <c r="L10" s="26">
        <v>3549440</v>
      </c>
    </row>
    <row r="11" spans="1:15" s="6" customFormat="1" ht="15.75" customHeight="1" x14ac:dyDescent="0.3">
      <c r="A11" s="27" t="s">
        <v>46</v>
      </c>
      <c r="B11" s="28"/>
      <c r="C11" s="29"/>
      <c r="D11" s="30">
        <v>3205110336</v>
      </c>
      <c r="E11" s="30">
        <v>2583689000</v>
      </c>
      <c r="F11" s="25">
        <v>-621421336</v>
      </c>
      <c r="G11" s="38"/>
      <c r="H11" s="39"/>
      <c r="I11" s="40" t="s">
        <v>52</v>
      </c>
      <c r="J11" s="30">
        <v>45574000</v>
      </c>
      <c r="K11" s="99">
        <v>52451000</v>
      </c>
      <c r="L11" s="26">
        <v>6877000</v>
      </c>
    </row>
    <row r="12" spans="1:15" s="6" customFormat="1" ht="15.75" customHeight="1" x14ac:dyDescent="0.3">
      <c r="A12" s="32"/>
      <c r="B12" s="28" t="s">
        <v>47</v>
      </c>
      <c r="C12" s="29"/>
      <c r="D12" s="30">
        <v>3205110336</v>
      </c>
      <c r="E12" s="30">
        <v>2583689000</v>
      </c>
      <c r="F12" s="25">
        <v>-621421336</v>
      </c>
      <c r="G12" s="38"/>
      <c r="H12" s="44"/>
      <c r="I12" s="40" t="s">
        <v>12</v>
      </c>
      <c r="J12" s="30">
        <v>4700000</v>
      </c>
      <c r="K12" s="99">
        <v>4000000</v>
      </c>
      <c r="L12" s="26">
        <v>-700000</v>
      </c>
    </row>
    <row r="13" spans="1:15" s="6" customFormat="1" ht="15.75" customHeight="1" x14ac:dyDescent="0.3">
      <c r="A13" s="35"/>
      <c r="B13" s="45"/>
      <c r="C13" s="37" t="s">
        <v>44</v>
      </c>
      <c r="D13" s="30">
        <v>1201089476</v>
      </c>
      <c r="E13" s="30">
        <v>845246000</v>
      </c>
      <c r="F13" s="25">
        <v>-355843476</v>
      </c>
      <c r="G13" s="38"/>
      <c r="H13" s="28" t="s">
        <v>13</v>
      </c>
      <c r="I13" s="29"/>
      <c r="J13" s="30">
        <v>1367000</v>
      </c>
      <c r="K13" s="99">
        <v>1500000</v>
      </c>
      <c r="L13" s="26">
        <v>133000</v>
      </c>
    </row>
    <row r="14" spans="1:15" s="6" customFormat="1" ht="15.75" customHeight="1" x14ac:dyDescent="0.3">
      <c r="A14" s="35"/>
      <c r="B14" s="47"/>
      <c r="C14" s="37" t="s">
        <v>39</v>
      </c>
      <c r="D14" s="30">
        <v>1600591500</v>
      </c>
      <c r="E14" s="30">
        <v>1648443000</v>
      </c>
      <c r="F14" s="25">
        <v>47851500</v>
      </c>
      <c r="G14" s="38"/>
      <c r="H14" s="46"/>
      <c r="I14" s="40" t="s">
        <v>14</v>
      </c>
      <c r="J14" s="30">
        <v>12000</v>
      </c>
      <c r="K14" s="99">
        <v>0</v>
      </c>
      <c r="L14" s="26">
        <v>-12000</v>
      </c>
    </row>
    <row r="15" spans="1:15" s="6" customFormat="1" ht="15.75" customHeight="1" x14ac:dyDescent="0.3">
      <c r="A15" s="35"/>
      <c r="B15" s="78"/>
      <c r="C15" s="29" t="s">
        <v>63</v>
      </c>
      <c r="D15" s="30">
        <v>70698000</v>
      </c>
      <c r="E15" s="30">
        <v>90000000</v>
      </c>
      <c r="F15" s="25">
        <v>19302000</v>
      </c>
      <c r="G15" s="38"/>
      <c r="H15" s="48"/>
      <c r="I15" s="40" t="s">
        <v>53</v>
      </c>
      <c r="J15" s="30">
        <v>1355000</v>
      </c>
      <c r="K15" s="99">
        <v>1500000</v>
      </c>
      <c r="L15" s="26">
        <v>145000</v>
      </c>
    </row>
    <row r="16" spans="1:15" s="6" customFormat="1" ht="15.75" customHeight="1" x14ac:dyDescent="0.3">
      <c r="A16" s="35"/>
      <c r="B16" s="49"/>
      <c r="C16" s="29" t="s">
        <v>48</v>
      </c>
      <c r="D16" s="30">
        <v>332731360</v>
      </c>
      <c r="E16" s="30">
        <v>0</v>
      </c>
      <c r="F16" s="25">
        <v>-332731360</v>
      </c>
      <c r="G16" s="38"/>
      <c r="H16" s="28" t="s">
        <v>15</v>
      </c>
      <c r="I16" s="29"/>
      <c r="J16" s="30">
        <v>75206220</v>
      </c>
      <c r="K16" s="99">
        <v>71194100</v>
      </c>
      <c r="L16" s="26">
        <v>-4012120</v>
      </c>
    </row>
    <row r="17" spans="1:12" s="6" customFormat="1" ht="15.75" customHeight="1" x14ac:dyDescent="0.3">
      <c r="A17" s="27" t="s">
        <v>16</v>
      </c>
      <c r="B17" s="28"/>
      <c r="C17" s="29"/>
      <c r="D17" s="30">
        <v>5000000</v>
      </c>
      <c r="E17" s="30">
        <v>5000000</v>
      </c>
      <c r="F17" s="25">
        <v>0</v>
      </c>
      <c r="G17" s="38"/>
      <c r="H17" s="50"/>
      <c r="I17" s="40" t="s">
        <v>17</v>
      </c>
      <c r="J17" s="30">
        <v>1200000</v>
      </c>
      <c r="K17" s="99">
        <v>1200000</v>
      </c>
      <c r="L17" s="26">
        <v>0</v>
      </c>
    </row>
    <row r="18" spans="1:12" s="6" customFormat="1" ht="15.75" customHeight="1" x14ac:dyDescent="0.3">
      <c r="A18" s="32"/>
      <c r="B18" s="33" t="s">
        <v>18</v>
      </c>
      <c r="C18" s="29"/>
      <c r="D18" s="30">
        <v>5000000</v>
      </c>
      <c r="E18" s="30">
        <v>5000000</v>
      </c>
      <c r="F18" s="25">
        <v>0</v>
      </c>
      <c r="G18" s="38"/>
      <c r="H18" s="51"/>
      <c r="I18" s="40" t="s">
        <v>19</v>
      </c>
      <c r="J18" s="30">
        <v>18125600</v>
      </c>
      <c r="K18" s="99">
        <v>13884100</v>
      </c>
      <c r="L18" s="26">
        <v>-4241500</v>
      </c>
    </row>
    <row r="19" spans="1:12" s="6" customFormat="1" ht="15.75" customHeight="1" x14ac:dyDescent="0.3">
      <c r="A19" s="43"/>
      <c r="B19" s="53"/>
      <c r="C19" s="37" t="s">
        <v>20</v>
      </c>
      <c r="D19" s="30">
        <v>5000000</v>
      </c>
      <c r="E19" s="30">
        <v>5000000</v>
      </c>
      <c r="F19" s="25">
        <v>0</v>
      </c>
      <c r="G19" s="38"/>
      <c r="H19" s="51"/>
      <c r="I19" s="40" t="s">
        <v>21</v>
      </c>
      <c r="J19" s="30">
        <v>12650000</v>
      </c>
      <c r="K19" s="99">
        <v>12650000</v>
      </c>
      <c r="L19" s="26">
        <v>0</v>
      </c>
    </row>
    <row r="20" spans="1:12" s="6" customFormat="1" ht="15.75" customHeight="1" x14ac:dyDescent="0.3">
      <c r="A20" s="27" t="s">
        <v>49</v>
      </c>
      <c r="B20" s="28"/>
      <c r="C20" s="29"/>
      <c r="D20" s="30">
        <v>46483560</v>
      </c>
      <c r="E20" s="30">
        <v>219541990</v>
      </c>
      <c r="F20" s="25">
        <v>173058430</v>
      </c>
      <c r="G20" s="38"/>
      <c r="H20" s="51"/>
      <c r="I20" s="40" t="s">
        <v>22</v>
      </c>
      <c r="J20" s="30">
        <v>2193820</v>
      </c>
      <c r="K20" s="99">
        <v>2600000</v>
      </c>
      <c r="L20" s="26">
        <v>406180</v>
      </c>
    </row>
    <row r="21" spans="1:12" s="6" customFormat="1" ht="15.75" customHeight="1" x14ac:dyDescent="0.3">
      <c r="A21" s="57"/>
      <c r="B21" s="33" t="s">
        <v>50</v>
      </c>
      <c r="C21" s="29"/>
      <c r="D21" s="30">
        <v>46483560</v>
      </c>
      <c r="E21" s="30">
        <v>219541990</v>
      </c>
      <c r="F21" s="25">
        <v>173058430</v>
      </c>
      <c r="G21" s="38"/>
      <c r="H21" s="51"/>
      <c r="I21" s="52" t="s">
        <v>23</v>
      </c>
      <c r="J21" s="30">
        <v>1036800</v>
      </c>
      <c r="K21" s="99">
        <v>1260000</v>
      </c>
      <c r="L21" s="26">
        <v>223200</v>
      </c>
    </row>
    <row r="22" spans="1:12" s="6" customFormat="1" ht="15.75" customHeight="1" x14ac:dyDescent="0.3">
      <c r="A22" s="59"/>
      <c r="B22" s="45"/>
      <c r="C22" s="37" t="s">
        <v>24</v>
      </c>
      <c r="D22" s="24">
        <v>46483560</v>
      </c>
      <c r="E22" s="24">
        <v>219541990</v>
      </c>
      <c r="F22" s="25">
        <v>173058430</v>
      </c>
      <c r="G22" s="54"/>
      <c r="H22" s="55"/>
      <c r="I22" s="56" t="s">
        <v>25</v>
      </c>
      <c r="J22" s="30">
        <v>40000000</v>
      </c>
      <c r="K22" s="99">
        <v>39600000</v>
      </c>
      <c r="L22" s="26">
        <v>-400000</v>
      </c>
    </row>
    <row r="23" spans="1:12" s="6" customFormat="1" ht="15.75" customHeight="1" x14ac:dyDescent="0.3">
      <c r="A23" s="27" t="s">
        <v>41</v>
      </c>
      <c r="B23" s="28"/>
      <c r="C23" s="58"/>
      <c r="D23" s="24">
        <v>800000</v>
      </c>
      <c r="E23" s="24">
        <v>800000</v>
      </c>
      <c r="F23" s="25">
        <v>0</v>
      </c>
      <c r="G23" s="107" t="s">
        <v>26</v>
      </c>
      <c r="H23" s="108"/>
      <c r="I23" s="109"/>
      <c r="J23" s="30">
        <v>6388000</v>
      </c>
      <c r="K23" s="99">
        <v>3888000</v>
      </c>
      <c r="L23" s="26">
        <v>-2500000</v>
      </c>
    </row>
    <row r="24" spans="1:12" s="6" customFormat="1" ht="15.75" customHeight="1" x14ac:dyDescent="0.3">
      <c r="A24" s="32"/>
      <c r="B24" s="65" t="s">
        <v>42</v>
      </c>
      <c r="C24" s="66"/>
      <c r="D24" s="67">
        <v>800000</v>
      </c>
      <c r="E24" s="67">
        <v>800000</v>
      </c>
      <c r="F24" s="25">
        <v>0</v>
      </c>
      <c r="G24" s="38"/>
      <c r="H24" s="49" t="s">
        <v>27</v>
      </c>
      <c r="I24" s="58"/>
      <c r="J24" s="30">
        <v>6388000</v>
      </c>
      <c r="K24" s="99">
        <v>3888000</v>
      </c>
      <c r="L24" s="26">
        <v>-2500000</v>
      </c>
    </row>
    <row r="25" spans="1:12" s="6" customFormat="1" ht="15.75" customHeight="1" x14ac:dyDescent="0.3">
      <c r="A25" s="68"/>
      <c r="B25" s="45"/>
      <c r="C25" s="29" t="s">
        <v>43</v>
      </c>
      <c r="D25" s="30">
        <v>100000</v>
      </c>
      <c r="E25" s="30">
        <v>100000</v>
      </c>
      <c r="F25" s="25">
        <v>0</v>
      </c>
      <c r="G25" s="60"/>
      <c r="H25" s="50"/>
      <c r="I25" s="40" t="s">
        <v>28</v>
      </c>
      <c r="J25" s="30">
        <v>1500000</v>
      </c>
      <c r="K25" s="99">
        <v>1000000</v>
      </c>
      <c r="L25" s="26">
        <v>-500000</v>
      </c>
    </row>
    <row r="26" spans="1:12" s="6" customFormat="1" ht="15.75" customHeight="1" x14ac:dyDescent="0.3">
      <c r="A26" s="70"/>
      <c r="B26" s="71"/>
      <c r="C26" s="72" t="s">
        <v>51</v>
      </c>
      <c r="D26" s="30">
        <v>200000</v>
      </c>
      <c r="E26" s="30">
        <v>200000</v>
      </c>
      <c r="F26" s="25">
        <v>0</v>
      </c>
      <c r="G26" s="61"/>
      <c r="H26" s="51"/>
      <c r="I26" s="62" t="s">
        <v>29</v>
      </c>
      <c r="J26" s="24">
        <v>3500000</v>
      </c>
      <c r="K26" s="98">
        <v>1500000</v>
      </c>
      <c r="L26" s="26">
        <v>-2000000</v>
      </c>
    </row>
    <row r="27" spans="1:12" s="6" customFormat="1" ht="15.75" customHeight="1" x14ac:dyDescent="0.3">
      <c r="A27" s="74"/>
      <c r="B27" s="75"/>
      <c r="C27" s="76" t="s">
        <v>40</v>
      </c>
      <c r="D27" s="77">
        <v>500000</v>
      </c>
      <c r="E27" s="77">
        <v>500000</v>
      </c>
      <c r="F27" s="25">
        <v>0</v>
      </c>
      <c r="G27" s="60"/>
      <c r="H27" s="51"/>
      <c r="I27" s="63" t="s">
        <v>30</v>
      </c>
      <c r="J27" s="64">
        <v>1388000</v>
      </c>
      <c r="K27" s="100">
        <v>1388000</v>
      </c>
      <c r="L27" s="26">
        <v>0</v>
      </c>
    </row>
    <row r="28" spans="1:12" s="6" customFormat="1" ht="15.75" customHeight="1" x14ac:dyDescent="0.3">
      <c r="A28" s="88"/>
      <c r="B28" s="88"/>
      <c r="C28" s="89"/>
      <c r="D28" s="90"/>
      <c r="E28" s="90"/>
      <c r="F28" s="91"/>
      <c r="G28" s="107" t="s">
        <v>31</v>
      </c>
      <c r="H28" s="108"/>
      <c r="I28" s="109"/>
      <c r="J28" s="30">
        <v>2579133424</v>
      </c>
      <c r="K28" s="99">
        <v>1926094000</v>
      </c>
      <c r="L28" s="26">
        <v>-653039424</v>
      </c>
    </row>
    <row r="29" spans="1:12" s="6" customFormat="1" ht="15.75" customHeight="1" x14ac:dyDescent="0.3">
      <c r="A29" s="78"/>
      <c r="B29" s="78"/>
      <c r="C29" s="79"/>
      <c r="D29" s="80"/>
      <c r="E29" s="80"/>
      <c r="F29" s="81"/>
      <c r="G29" s="69"/>
      <c r="H29" s="49" t="s">
        <v>32</v>
      </c>
      <c r="I29" s="58"/>
      <c r="J29" s="30">
        <v>2579133424</v>
      </c>
      <c r="K29" s="99">
        <v>1926094000</v>
      </c>
      <c r="L29" s="26">
        <v>-653039424</v>
      </c>
    </row>
    <row r="30" spans="1:12" s="6" customFormat="1" ht="15.75" customHeight="1" x14ac:dyDescent="0.3">
      <c r="A30" s="78"/>
      <c r="B30" s="78"/>
      <c r="C30" s="79"/>
      <c r="D30" s="80"/>
      <c r="E30" s="80"/>
      <c r="F30" s="81"/>
      <c r="G30" s="73"/>
      <c r="H30" s="93"/>
      <c r="I30" s="40" t="s">
        <v>70</v>
      </c>
      <c r="J30" s="30">
        <v>294895452</v>
      </c>
      <c r="K30" s="99">
        <v>12554000</v>
      </c>
      <c r="L30" s="26">
        <v>-282341452</v>
      </c>
    </row>
    <row r="31" spans="1:12" s="6" customFormat="1" ht="15.75" customHeight="1" x14ac:dyDescent="0.3">
      <c r="A31" s="78"/>
      <c r="B31" s="78"/>
      <c r="C31" s="79"/>
      <c r="D31" s="80"/>
      <c r="E31" s="80"/>
      <c r="F31" s="81"/>
      <c r="G31" s="73"/>
      <c r="H31" s="94"/>
      <c r="I31" s="40" t="s">
        <v>71</v>
      </c>
      <c r="J31" s="30">
        <v>1289162772</v>
      </c>
      <c r="K31" s="99">
        <v>617958000</v>
      </c>
      <c r="L31" s="26">
        <v>-671204772</v>
      </c>
    </row>
    <row r="32" spans="1:12" s="6" customFormat="1" ht="15.75" customHeight="1" x14ac:dyDescent="0.3">
      <c r="A32" s="78"/>
      <c r="B32" s="78"/>
      <c r="C32" s="79"/>
      <c r="D32" s="80"/>
      <c r="E32" s="80"/>
      <c r="F32" s="81"/>
      <c r="G32" s="73"/>
      <c r="H32" s="94"/>
      <c r="I32" s="40" t="s">
        <v>72</v>
      </c>
      <c r="J32" s="30">
        <v>987756000</v>
      </c>
      <c r="K32" s="99">
        <v>1291482000</v>
      </c>
      <c r="L32" s="26">
        <v>303726000</v>
      </c>
    </row>
    <row r="33" spans="1:12" s="6" customFormat="1" ht="15.75" customHeight="1" x14ac:dyDescent="0.3">
      <c r="A33" s="78"/>
      <c r="B33" s="78"/>
      <c r="C33" s="79"/>
      <c r="D33" s="80"/>
      <c r="E33" s="80"/>
      <c r="F33" s="81"/>
      <c r="G33" s="73"/>
      <c r="H33" s="94"/>
      <c r="I33" s="40" t="s">
        <v>58</v>
      </c>
      <c r="J33" s="30">
        <v>7319200</v>
      </c>
      <c r="K33" s="99">
        <v>4100000</v>
      </c>
      <c r="L33" s="26">
        <v>-3219200</v>
      </c>
    </row>
    <row r="34" spans="1:12" s="6" customFormat="1" ht="15.75" customHeight="1" x14ac:dyDescent="0.3">
      <c r="A34" s="78"/>
      <c r="B34" s="78"/>
      <c r="C34" s="79"/>
      <c r="D34" s="80"/>
      <c r="E34" s="80"/>
      <c r="F34" s="81"/>
      <c r="G34" s="107" t="s">
        <v>33</v>
      </c>
      <c r="H34" s="108"/>
      <c r="I34" s="109"/>
      <c r="J34" s="24">
        <v>1000000</v>
      </c>
      <c r="K34" s="98">
        <v>800000</v>
      </c>
      <c r="L34" s="26">
        <v>-200000</v>
      </c>
    </row>
    <row r="35" spans="1:12" s="6" customFormat="1" ht="15.75" customHeight="1" x14ac:dyDescent="0.3">
      <c r="A35" s="78"/>
      <c r="B35" s="78"/>
      <c r="C35" s="79"/>
      <c r="D35" s="80"/>
      <c r="E35" s="80"/>
      <c r="F35" s="81"/>
      <c r="G35" s="38"/>
      <c r="H35" s="49" t="s">
        <v>34</v>
      </c>
      <c r="I35" s="58"/>
      <c r="J35" s="24">
        <v>1000000</v>
      </c>
      <c r="K35" s="98">
        <v>800000</v>
      </c>
      <c r="L35" s="26">
        <v>-200000</v>
      </c>
    </row>
    <row r="36" spans="1:12" s="6" customFormat="1" ht="15.75" customHeight="1" x14ac:dyDescent="0.3">
      <c r="A36" s="78"/>
      <c r="B36" s="78"/>
      <c r="C36" s="79"/>
      <c r="D36" s="80"/>
      <c r="E36" s="80"/>
      <c r="F36" s="81"/>
      <c r="G36" s="83"/>
      <c r="H36" s="82"/>
      <c r="I36" s="40" t="s">
        <v>35</v>
      </c>
      <c r="J36" s="24">
        <v>1000000</v>
      </c>
      <c r="K36" s="98">
        <v>800000</v>
      </c>
      <c r="L36" s="26">
        <v>-200000</v>
      </c>
    </row>
    <row r="37" spans="1:12" s="6" customFormat="1" ht="15.75" customHeight="1" x14ac:dyDescent="0.3">
      <c r="A37" s="78"/>
      <c r="B37" s="78"/>
      <c r="C37" s="79"/>
      <c r="D37" s="80"/>
      <c r="E37" s="80"/>
      <c r="F37" s="81"/>
      <c r="G37" s="110" t="s">
        <v>36</v>
      </c>
      <c r="H37" s="111"/>
      <c r="I37" s="112"/>
      <c r="J37" s="30">
        <v>41980012</v>
      </c>
      <c r="K37" s="99">
        <v>214341990</v>
      </c>
      <c r="L37" s="26">
        <v>172361978</v>
      </c>
    </row>
    <row r="38" spans="1:12" s="6" customFormat="1" ht="15.75" customHeight="1" x14ac:dyDescent="0.3">
      <c r="A38" s="78"/>
      <c r="B38" s="78"/>
      <c r="C38" s="79"/>
      <c r="D38" s="80"/>
      <c r="E38" s="80"/>
      <c r="F38" s="81"/>
      <c r="G38" s="95"/>
      <c r="H38" s="84">
        <v>71</v>
      </c>
      <c r="I38" s="66" t="s">
        <v>37</v>
      </c>
      <c r="J38" s="64">
        <v>41980012</v>
      </c>
      <c r="K38" s="100">
        <v>214341990</v>
      </c>
      <c r="L38" s="26">
        <v>172361978</v>
      </c>
    </row>
    <row r="39" spans="1:12" s="6" customFormat="1" ht="15.75" customHeight="1" x14ac:dyDescent="0.3">
      <c r="A39" s="78"/>
      <c r="B39" s="78"/>
      <c r="C39" s="79"/>
      <c r="D39" s="80"/>
      <c r="E39" s="80"/>
      <c r="F39" s="81"/>
      <c r="G39" s="60"/>
      <c r="H39" s="50"/>
      <c r="I39" s="40" t="s">
        <v>56</v>
      </c>
      <c r="J39" s="30">
        <v>24056373</v>
      </c>
      <c r="K39" s="99">
        <v>26006400</v>
      </c>
      <c r="L39" s="26">
        <v>1950027</v>
      </c>
    </row>
    <row r="40" spans="1:12" s="6" customFormat="1" ht="15.75" customHeight="1" x14ac:dyDescent="0.3">
      <c r="A40" s="78"/>
      <c r="B40" s="78"/>
      <c r="C40" s="79"/>
      <c r="D40" s="80"/>
      <c r="E40" s="80"/>
      <c r="F40" s="81"/>
      <c r="G40" s="85"/>
      <c r="H40" s="86"/>
      <c r="I40" s="87" t="s">
        <v>55</v>
      </c>
      <c r="J40" s="77">
        <v>17923639</v>
      </c>
      <c r="K40" s="101">
        <v>188335590</v>
      </c>
      <c r="L40" s="104">
        <v>170411951</v>
      </c>
    </row>
    <row r="41" spans="1:12" s="6" customFormat="1" ht="13.5" customHeight="1" x14ac:dyDescent="0.3">
      <c r="A41" s="78"/>
      <c r="B41" s="78"/>
      <c r="C41" s="79"/>
      <c r="D41" s="80"/>
      <c r="E41" s="80"/>
      <c r="F41" s="81"/>
      <c r="G41" s="16"/>
      <c r="H41" s="16"/>
      <c r="I41" s="17"/>
      <c r="J41" s="16"/>
      <c r="K41" s="102"/>
      <c r="L41" s="18"/>
    </row>
    <row r="42" spans="1:12" s="6" customFormat="1" ht="13.5" customHeight="1" x14ac:dyDescent="0.3">
      <c r="A42" s="78"/>
      <c r="B42" s="78"/>
      <c r="C42" s="79"/>
      <c r="D42" s="80"/>
      <c r="E42" s="80"/>
      <c r="F42" s="81"/>
      <c r="G42" s="80"/>
      <c r="H42" s="80"/>
      <c r="I42" s="80"/>
      <c r="J42" s="4"/>
      <c r="K42" s="103"/>
      <c r="L42" s="3"/>
    </row>
    <row r="43" spans="1:12" s="6" customFormat="1" ht="13.5" customHeight="1" x14ac:dyDescent="0.3">
      <c r="A43" s="78"/>
      <c r="B43" s="78"/>
      <c r="C43" s="79"/>
      <c r="D43" s="80"/>
      <c r="E43" s="80"/>
      <c r="F43" s="80"/>
      <c r="G43" s="80"/>
      <c r="H43" s="80"/>
      <c r="I43" s="80"/>
      <c r="J43" s="4"/>
      <c r="K43" s="103"/>
      <c r="L43" s="3"/>
    </row>
    <row r="44" spans="1:12" s="6" customFormat="1" ht="13.5" customHeight="1" x14ac:dyDescent="0.3">
      <c r="A44" s="78"/>
      <c r="B44" s="78"/>
      <c r="C44" s="79"/>
      <c r="D44" s="80"/>
      <c r="E44" s="80"/>
      <c r="F44" s="80"/>
      <c r="G44" s="80"/>
      <c r="H44" s="80"/>
      <c r="I44" s="80"/>
      <c r="J44" s="4"/>
      <c r="K44" s="103"/>
      <c r="L44" s="3"/>
    </row>
    <row r="45" spans="1:12" s="6" customFormat="1" ht="13.5" customHeight="1" x14ac:dyDescent="0.3">
      <c r="A45" s="78"/>
      <c r="B45" s="78"/>
      <c r="C45" s="79"/>
      <c r="D45" s="78"/>
      <c r="E45" s="80"/>
      <c r="F45" s="80"/>
      <c r="G45" s="4"/>
      <c r="H45" s="4"/>
      <c r="I45" s="5"/>
      <c r="J45" s="4"/>
      <c r="K45" s="103"/>
      <c r="L45" s="3"/>
    </row>
    <row r="46" spans="1:12" s="6" customFormat="1" ht="13.5" customHeight="1" x14ac:dyDescent="0.3">
      <c r="A46" s="78"/>
      <c r="B46" s="78"/>
      <c r="C46" s="79"/>
      <c r="D46" s="78"/>
      <c r="E46" s="80"/>
      <c r="F46" s="80"/>
      <c r="G46" s="4"/>
      <c r="H46" s="4"/>
      <c r="I46" s="5"/>
      <c r="J46" s="4"/>
      <c r="K46" s="103"/>
      <c r="L46" s="3"/>
    </row>
    <row r="47" spans="1:12" s="6" customFormat="1" ht="13.5" customHeight="1" x14ac:dyDescent="0.3">
      <c r="A47" s="19"/>
      <c r="B47" s="19"/>
      <c r="C47" s="20"/>
      <c r="D47" s="19"/>
      <c r="E47" s="92"/>
      <c r="F47" s="92"/>
      <c r="G47" s="4"/>
      <c r="H47" s="4"/>
      <c r="I47" s="5"/>
      <c r="J47" s="4"/>
      <c r="K47" s="103"/>
      <c r="L47" s="3"/>
    </row>
    <row r="48" spans="1:12" s="6" customFormat="1" ht="13.5" customHeight="1" x14ac:dyDescent="0.3">
      <c r="A48" s="19"/>
      <c r="B48" s="19"/>
      <c r="C48" s="20"/>
      <c r="D48" s="19"/>
      <c r="E48" s="92"/>
      <c r="F48" s="92"/>
      <c r="G48" s="4"/>
      <c r="H48" s="4"/>
      <c r="I48" s="5"/>
      <c r="J48" s="4"/>
      <c r="K48" s="103"/>
      <c r="L48" s="3"/>
    </row>
    <row r="49" spans="1:12" s="6" customFormat="1" ht="13.5" customHeight="1" x14ac:dyDescent="0.3">
      <c r="A49" s="19"/>
      <c r="B49" s="19"/>
      <c r="C49" s="20"/>
      <c r="D49" s="19"/>
      <c r="E49" s="92"/>
      <c r="F49" s="92"/>
      <c r="G49" s="4"/>
      <c r="H49" s="4"/>
      <c r="I49" s="5"/>
      <c r="J49" s="4"/>
      <c r="K49" s="103"/>
      <c r="L49" s="3"/>
    </row>
    <row r="50" spans="1:12" s="6" customFormat="1" ht="13.5" customHeight="1" x14ac:dyDescent="0.3">
      <c r="A50" s="19"/>
      <c r="B50" s="19"/>
      <c r="C50" s="20"/>
      <c r="D50" s="19"/>
      <c r="E50" s="92"/>
      <c r="F50" s="92"/>
      <c r="G50" s="4"/>
      <c r="H50" s="4"/>
      <c r="I50" s="5"/>
      <c r="J50" s="4"/>
      <c r="K50" s="103"/>
      <c r="L50" s="3"/>
    </row>
    <row r="51" spans="1:12" s="6" customFormat="1" ht="13.5" customHeight="1" x14ac:dyDescent="0.3">
      <c r="A51" s="21"/>
      <c r="B51" s="21"/>
      <c r="C51" s="22"/>
      <c r="D51" s="21"/>
      <c r="E51" s="3"/>
      <c r="F51" s="3"/>
      <c r="G51" s="4"/>
      <c r="H51" s="4"/>
      <c r="I51" s="5"/>
      <c r="J51" s="4"/>
      <c r="K51" s="103"/>
      <c r="L51" s="3"/>
    </row>
    <row r="52" spans="1:12" s="6" customFormat="1" ht="13.5" customHeight="1" x14ac:dyDescent="0.3">
      <c r="A52" s="21"/>
      <c r="B52" s="21"/>
      <c r="C52" s="22"/>
      <c r="D52" s="21"/>
      <c r="E52" s="3"/>
      <c r="F52" s="3"/>
      <c r="G52" s="4"/>
      <c r="H52" s="4"/>
      <c r="I52" s="5"/>
      <c r="J52" s="4"/>
      <c r="K52" s="103"/>
      <c r="L52" s="3"/>
    </row>
    <row r="53" spans="1:12" s="6" customFormat="1" ht="13.5" x14ac:dyDescent="0.3">
      <c r="A53" s="21"/>
      <c r="B53" s="21"/>
      <c r="C53" s="22"/>
      <c r="D53" s="21"/>
      <c r="E53" s="3"/>
      <c r="F53" s="3"/>
      <c r="G53" s="4"/>
      <c r="H53" s="4"/>
      <c r="I53" s="5"/>
      <c r="J53" s="4"/>
      <c r="K53" s="103"/>
      <c r="L53" s="3"/>
    </row>
    <row r="54" spans="1:12" s="6" customFormat="1" ht="13.5" x14ac:dyDescent="0.3">
      <c r="A54" s="21"/>
      <c r="B54" s="21"/>
      <c r="C54" s="22"/>
      <c r="D54" s="21"/>
      <c r="E54" s="3"/>
      <c r="F54" s="3"/>
      <c r="G54" s="4"/>
      <c r="H54" s="4"/>
      <c r="I54" s="5"/>
      <c r="J54" s="4"/>
      <c r="K54" s="103"/>
      <c r="L54" s="3"/>
    </row>
    <row r="55" spans="1:12" s="6" customFormat="1" ht="13.5" x14ac:dyDescent="0.3">
      <c r="A55" s="21"/>
      <c r="B55" s="21"/>
      <c r="C55" s="22"/>
      <c r="D55" s="21"/>
      <c r="E55" s="3"/>
      <c r="F55" s="3"/>
      <c r="G55" s="4"/>
      <c r="H55" s="4"/>
      <c r="I55" s="5"/>
      <c r="J55" s="4"/>
      <c r="K55" s="103"/>
      <c r="L55" s="3"/>
    </row>
    <row r="56" spans="1:12" s="6" customFormat="1" ht="13.5" x14ac:dyDescent="0.3">
      <c r="A56" s="21"/>
      <c r="B56" s="21"/>
      <c r="C56" s="22"/>
      <c r="D56" s="21"/>
      <c r="E56" s="3"/>
      <c r="F56" s="3"/>
      <c r="G56" s="4"/>
      <c r="H56" s="4"/>
      <c r="I56" s="5"/>
      <c r="J56" s="4"/>
      <c r="K56" s="103"/>
      <c r="L56" s="3"/>
    </row>
    <row r="57" spans="1:12" s="6" customFormat="1" ht="13.5" x14ac:dyDescent="0.3">
      <c r="A57" s="21"/>
      <c r="B57" s="21"/>
      <c r="C57" s="22"/>
      <c r="D57" s="21"/>
      <c r="E57" s="3"/>
      <c r="F57" s="3"/>
      <c r="G57" s="4"/>
      <c r="H57" s="4"/>
      <c r="I57" s="5"/>
      <c r="J57" s="4"/>
      <c r="K57" s="103"/>
      <c r="L57" s="3"/>
    </row>
    <row r="58" spans="1:12" s="6" customFormat="1" ht="13.5" x14ac:dyDescent="0.3">
      <c r="A58" s="21"/>
      <c r="B58" s="21"/>
      <c r="C58" s="22"/>
      <c r="D58" s="21"/>
      <c r="E58" s="3"/>
      <c r="F58" s="3"/>
      <c r="G58" s="4"/>
      <c r="H58" s="4"/>
      <c r="I58" s="5"/>
      <c r="J58" s="4"/>
      <c r="K58" s="103"/>
      <c r="L58" s="3"/>
    </row>
    <row r="59" spans="1:12" s="6" customFormat="1" ht="13.5" x14ac:dyDescent="0.3">
      <c r="A59" s="21"/>
      <c r="B59" s="21"/>
      <c r="C59" s="22"/>
      <c r="D59" s="21"/>
      <c r="E59" s="3"/>
      <c r="F59" s="3"/>
      <c r="G59" s="4"/>
      <c r="H59" s="4"/>
      <c r="I59" s="5"/>
      <c r="J59" s="4"/>
      <c r="K59" s="103"/>
      <c r="L59" s="3"/>
    </row>
    <row r="60" spans="1:12" s="6" customFormat="1" ht="13.5" x14ac:dyDescent="0.3">
      <c r="A60" s="21"/>
      <c r="B60" s="21"/>
      <c r="C60" s="22"/>
      <c r="D60" s="21"/>
      <c r="E60" s="3"/>
      <c r="F60" s="3"/>
      <c r="G60" s="4"/>
      <c r="H60" s="4"/>
      <c r="I60" s="5"/>
      <c r="J60" s="4"/>
      <c r="K60" s="103"/>
      <c r="L60" s="3"/>
    </row>
    <row r="61" spans="1:12" s="6" customFormat="1" ht="13.5" x14ac:dyDescent="0.3">
      <c r="A61" s="21"/>
      <c r="B61" s="21"/>
      <c r="C61" s="22"/>
      <c r="D61" s="21"/>
      <c r="E61" s="3"/>
      <c r="F61" s="3"/>
      <c r="G61" s="4"/>
      <c r="H61" s="4"/>
      <c r="I61" s="5"/>
      <c r="J61" s="4"/>
      <c r="K61" s="103"/>
      <c r="L61" s="3"/>
    </row>
    <row r="62" spans="1:12" s="6" customFormat="1" ht="13.5" x14ac:dyDescent="0.3">
      <c r="A62" s="21"/>
      <c r="B62" s="21"/>
      <c r="C62" s="22"/>
      <c r="D62" s="21"/>
      <c r="E62" s="3"/>
      <c r="F62" s="3"/>
      <c r="G62" s="4"/>
      <c r="H62" s="4"/>
      <c r="I62" s="5"/>
      <c r="J62" s="4"/>
      <c r="K62" s="103"/>
      <c r="L62" s="3"/>
    </row>
    <row r="63" spans="1:12" s="6" customFormat="1" ht="13.5" x14ac:dyDescent="0.3">
      <c r="A63" s="21"/>
      <c r="B63" s="21"/>
      <c r="C63" s="22"/>
      <c r="D63" s="21"/>
      <c r="E63" s="3"/>
      <c r="F63" s="3"/>
      <c r="G63" s="4"/>
      <c r="H63" s="4"/>
      <c r="I63" s="5"/>
      <c r="J63" s="4"/>
      <c r="K63" s="103"/>
      <c r="L63" s="3"/>
    </row>
    <row r="64" spans="1:12" s="6" customFormat="1" ht="13.5" x14ac:dyDescent="0.3">
      <c r="A64" s="21"/>
      <c r="B64" s="21"/>
      <c r="C64" s="22"/>
      <c r="D64" s="21"/>
      <c r="E64" s="3"/>
      <c r="F64" s="3"/>
      <c r="G64" s="4"/>
      <c r="H64" s="4"/>
      <c r="I64" s="5"/>
      <c r="J64" s="4"/>
      <c r="K64" s="103"/>
      <c r="L64" s="3"/>
    </row>
    <row r="65" spans="1:12" s="6" customFormat="1" ht="13.5" x14ac:dyDescent="0.3">
      <c r="A65" s="21"/>
      <c r="B65" s="21"/>
      <c r="C65" s="22"/>
      <c r="D65" s="21"/>
      <c r="E65" s="3"/>
      <c r="F65" s="3"/>
      <c r="G65" s="4"/>
      <c r="H65" s="4"/>
      <c r="I65" s="5"/>
      <c r="J65" s="4"/>
      <c r="K65" s="103"/>
      <c r="L65" s="3"/>
    </row>
    <row r="66" spans="1:12" s="6" customFormat="1" ht="13.5" x14ac:dyDescent="0.3">
      <c r="A66" s="21"/>
      <c r="B66" s="21"/>
      <c r="C66" s="22"/>
      <c r="D66" s="21"/>
      <c r="E66" s="3"/>
      <c r="F66" s="3"/>
      <c r="G66" s="4"/>
      <c r="H66" s="4"/>
      <c r="I66" s="5"/>
      <c r="J66" s="4"/>
      <c r="K66" s="103"/>
      <c r="L66" s="3"/>
    </row>
    <row r="67" spans="1:12" s="6" customFormat="1" ht="13.5" x14ac:dyDescent="0.3">
      <c r="A67" s="21"/>
      <c r="B67" s="21"/>
      <c r="C67" s="22"/>
      <c r="D67" s="21"/>
      <c r="E67" s="3"/>
      <c r="F67" s="3"/>
      <c r="G67" s="4"/>
      <c r="H67" s="4"/>
      <c r="I67" s="5"/>
      <c r="J67" s="4"/>
      <c r="K67" s="103"/>
      <c r="L67" s="3"/>
    </row>
    <row r="68" spans="1:12" s="6" customFormat="1" ht="13.5" x14ac:dyDescent="0.3">
      <c r="A68" s="21"/>
      <c r="B68" s="21"/>
      <c r="C68" s="22"/>
      <c r="D68" s="21"/>
      <c r="E68" s="3"/>
      <c r="F68" s="3"/>
      <c r="G68" s="4"/>
      <c r="H68" s="4"/>
      <c r="I68" s="5"/>
      <c r="J68" s="4"/>
      <c r="K68" s="103"/>
      <c r="L68" s="3"/>
    </row>
    <row r="69" spans="1:12" s="6" customFormat="1" ht="13.5" x14ac:dyDescent="0.3">
      <c r="A69" s="21"/>
      <c r="B69" s="21"/>
      <c r="C69" s="22"/>
      <c r="D69" s="21"/>
      <c r="E69" s="3"/>
      <c r="F69" s="3"/>
      <c r="G69" s="4"/>
      <c r="H69" s="4"/>
      <c r="I69" s="5"/>
      <c r="J69" s="4"/>
      <c r="K69" s="103"/>
      <c r="L69" s="3"/>
    </row>
    <row r="70" spans="1:12" s="6" customFormat="1" ht="13.5" x14ac:dyDescent="0.3">
      <c r="A70" s="21"/>
      <c r="B70" s="21"/>
      <c r="C70" s="22"/>
      <c r="D70" s="21"/>
      <c r="E70" s="3"/>
      <c r="F70" s="3"/>
      <c r="G70" s="4"/>
      <c r="H70" s="4"/>
      <c r="I70" s="5"/>
      <c r="J70" s="4"/>
      <c r="K70" s="103"/>
      <c r="L70" s="3"/>
    </row>
    <row r="71" spans="1:12" s="6" customFormat="1" ht="13.5" x14ac:dyDescent="0.3">
      <c r="A71" s="21"/>
      <c r="B71" s="21"/>
      <c r="C71" s="22"/>
      <c r="D71" s="21"/>
      <c r="E71" s="3"/>
      <c r="F71" s="3"/>
      <c r="G71" s="4"/>
      <c r="H71" s="4"/>
      <c r="I71" s="5"/>
      <c r="J71" s="4"/>
      <c r="K71" s="103"/>
      <c r="L71" s="3"/>
    </row>
    <row r="72" spans="1:12" s="6" customFormat="1" ht="13.5" x14ac:dyDescent="0.3">
      <c r="A72" s="21"/>
      <c r="B72" s="21"/>
      <c r="C72" s="22"/>
      <c r="D72" s="21"/>
      <c r="E72" s="3"/>
      <c r="F72" s="3"/>
      <c r="G72" s="4"/>
      <c r="H72" s="4"/>
      <c r="I72" s="5"/>
      <c r="J72" s="4"/>
      <c r="K72" s="103"/>
      <c r="L72" s="3"/>
    </row>
    <row r="73" spans="1:12" s="6" customFormat="1" ht="13.5" x14ac:dyDescent="0.3">
      <c r="A73" s="21"/>
      <c r="B73" s="21"/>
      <c r="C73" s="22"/>
      <c r="D73" s="21"/>
      <c r="E73" s="3"/>
      <c r="F73" s="3"/>
      <c r="G73" s="4"/>
      <c r="H73" s="4"/>
      <c r="I73" s="5"/>
      <c r="J73" s="4"/>
      <c r="K73" s="103"/>
      <c r="L73" s="3"/>
    </row>
    <row r="74" spans="1:12" s="6" customFormat="1" ht="13.5" x14ac:dyDescent="0.3">
      <c r="A74" s="21"/>
      <c r="B74" s="21"/>
      <c r="C74" s="22"/>
      <c r="D74" s="21"/>
      <c r="E74" s="3"/>
      <c r="F74" s="3"/>
      <c r="G74" s="4"/>
      <c r="H74" s="4"/>
      <c r="I74" s="5"/>
      <c r="J74" s="4"/>
      <c r="K74" s="103"/>
      <c r="L74" s="3"/>
    </row>
    <row r="75" spans="1:12" s="6" customFormat="1" ht="13.5" x14ac:dyDescent="0.3">
      <c r="A75" s="21"/>
      <c r="B75" s="21"/>
      <c r="C75" s="22"/>
      <c r="D75" s="21"/>
      <c r="E75" s="3"/>
      <c r="F75" s="3"/>
      <c r="G75" s="4"/>
      <c r="H75" s="4"/>
      <c r="I75" s="5"/>
      <c r="J75" s="4"/>
      <c r="K75" s="103"/>
      <c r="L75" s="3"/>
    </row>
    <row r="76" spans="1:12" s="6" customFormat="1" ht="13.5" x14ac:dyDescent="0.3">
      <c r="A76" s="21"/>
      <c r="B76" s="21"/>
      <c r="C76" s="22"/>
      <c r="D76" s="21"/>
      <c r="E76" s="3"/>
      <c r="F76" s="3"/>
      <c r="G76" s="4"/>
      <c r="H76" s="4"/>
      <c r="I76" s="5"/>
      <c r="J76" s="4"/>
      <c r="K76" s="103"/>
      <c r="L76" s="3"/>
    </row>
    <row r="77" spans="1:12" s="6" customFormat="1" ht="13.5" x14ac:dyDescent="0.3">
      <c r="A77" s="21"/>
      <c r="B77" s="21"/>
      <c r="C77" s="22"/>
      <c r="D77" s="21"/>
      <c r="E77" s="3"/>
      <c r="F77" s="3"/>
      <c r="G77" s="4"/>
      <c r="H77" s="4"/>
      <c r="I77" s="5"/>
      <c r="J77" s="4"/>
      <c r="K77" s="103"/>
      <c r="L77" s="3"/>
    </row>
    <row r="78" spans="1:12" s="6" customFormat="1" ht="13.5" x14ac:dyDescent="0.3">
      <c r="A78" s="21"/>
      <c r="B78" s="21"/>
      <c r="C78" s="22"/>
      <c r="D78" s="21"/>
      <c r="E78" s="3"/>
      <c r="F78" s="3"/>
      <c r="G78" s="4"/>
      <c r="H78" s="4"/>
      <c r="I78" s="5"/>
      <c r="J78" s="4"/>
      <c r="K78" s="103"/>
      <c r="L78" s="3"/>
    </row>
    <row r="79" spans="1:12" s="6" customFormat="1" ht="13.5" x14ac:dyDescent="0.3">
      <c r="A79" s="21"/>
      <c r="B79" s="21"/>
      <c r="C79" s="22"/>
      <c r="D79" s="21"/>
      <c r="E79" s="3"/>
      <c r="F79" s="3"/>
      <c r="G79" s="4"/>
      <c r="H79" s="4"/>
      <c r="I79" s="5"/>
      <c r="J79" s="4"/>
      <c r="K79" s="103"/>
      <c r="L79" s="3"/>
    </row>
    <row r="80" spans="1:12" s="6" customFormat="1" ht="13.5" x14ac:dyDescent="0.3">
      <c r="A80" s="21"/>
      <c r="B80" s="21"/>
      <c r="C80" s="22"/>
      <c r="D80" s="21"/>
      <c r="E80" s="3"/>
      <c r="F80" s="3"/>
      <c r="G80" s="4"/>
      <c r="H80" s="4"/>
      <c r="I80" s="5"/>
      <c r="J80" s="4"/>
      <c r="K80" s="103"/>
      <c r="L80" s="3"/>
    </row>
  </sheetData>
  <mergeCells count="10">
    <mergeCell ref="G23:I23"/>
    <mergeCell ref="G28:I28"/>
    <mergeCell ref="G34:I34"/>
    <mergeCell ref="G37:I37"/>
    <mergeCell ref="A1:L1"/>
    <mergeCell ref="A2:E2"/>
    <mergeCell ref="A3:F3"/>
    <mergeCell ref="G3:L3"/>
    <mergeCell ref="A5:C5"/>
    <mergeCell ref="G5:I5"/>
  </mergeCells>
  <phoneticPr fontId="4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20년 3차추경 총괄</vt:lpstr>
      <vt:lpstr>21년 예산 총괄</vt:lpstr>
      <vt:lpstr>'20년 3차추경 총괄'!Print_Area</vt:lpstr>
      <vt:lpstr>'21년 예산 총괄'!Print_Area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윤선미</cp:lastModifiedBy>
  <cp:lastPrinted>2020-12-16T06:04:44Z</cp:lastPrinted>
  <dcterms:created xsi:type="dcterms:W3CDTF">2012-12-29T00:05:17Z</dcterms:created>
  <dcterms:modified xsi:type="dcterms:W3CDTF">2021-01-06T01:00:05Z</dcterms:modified>
</cp:coreProperties>
</file>